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45" firstSheet="5" activeTab="15"/>
  </bookViews>
  <sheets>
    <sheet name="Snittliste" sheetId="1" state="hidden" r:id="rId1"/>
    <sheet name="1" sheetId="2" state="hidden" r:id="rId2"/>
    <sheet name="2" sheetId="3" state="hidden" r:id="rId3"/>
    <sheet name="3" sheetId="4" state="hidden" r:id="rId4"/>
    <sheet name="4" sheetId="5" state="hidden" r:id="rId5"/>
    <sheet name="5" sheetId="6" r:id="rId6"/>
    <sheet name="6" sheetId="7" state="hidden" r:id="rId7"/>
    <sheet name="7" sheetId="8" state="hidden" r:id="rId8"/>
    <sheet name="8" sheetId="9" state="hidden" r:id="rId9"/>
    <sheet name="9" sheetId="10" state="hidden" r:id="rId10"/>
    <sheet name="10" sheetId="11" state="hidden" r:id="rId11"/>
    <sheet name="11" sheetId="12" state="hidden" r:id="rId12"/>
    <sheet name="12" sheetId="13" state="hidden" r:id="rId13"/>
    <sheet name="13" sheetId="14" state="hidden" r:id="rId14"/>
    <sheet name="Junior Mjøscup" sheetId="15" r:id="rId15"/>
    <sheet name="Totalliste" sheetId="16" r:id="rId16"/>
    <sheet name="Finaler" sheetId="17" state="hidden" r:id="rId17"/>
    <sheet name="Premieoversikt" sheetId="18" state="hidden" r:id="rId18"/>
  </sheets>
  <definedNames/>
  <calcPr fullCalcOnLoad="1"/>
</workbook>
</file>

<file path=xl/sharedStrings.xml><?xml version="1.0" encoding="utf-8"?>
<sst xmlns="http://schemas.openxmlformats.org/spreadsheetml/2006/main" count="2129" uniqueCount="505">
  <si>
    <t>Nr</t>
  </si>
  <si>
    <t>Lisens</t>
  </si>
  <si>
    <t>Navn</t>
  </si>
  <si>
    <t>Klubb</t>
  </si>
  <si>
    <t>Snitt</t>
  </si>
  <si>
    <t>Total hcp.</t>
  </si>
  <si>
    <t>Spilt</t>
  </si>
  <si>
    <t>Sum</t>
  </si>
  <si>
    <t>Beregning</t>
  </si>
  <si>
    <t>Hcp.</t>
  </si>
  <si>
    <t>Hcp &lt;0 &gt;38</t>
  </si>
  <si>
    <t>Stian Olsen</t>
  </si>
  <si>
    <t>Briskebyen</t>
  </si>
  <si>
    <t>Rolf J. Boysen</t>
  </si>
  <si>
    <t>Bekkelaget</t>
  </si>
  <si>
    <t>Tor Inge Jansen</t>
  </si>
  <si>
    <t>Tommy Johannessen</t>
  </si>
  <si>
    <t>Gjøvik</t>
  </si>
  <si>
    <t>Helge Paulsen</t>
  </si>
  <si>
    <t>Glåmdal</t>
  </si>
  <si>
    <t>Grace Torgeirson</t>
  </si>
  <si>
    <t>John Fossum</t>
  </si>
  <si>
    <t>Arne Svein Strøm</t>
  </si>
  <si>
    <t>Bjørn Einar Rudshagen</t>
  </si>
  <si>
    <t>Solør</t>
  </si>
  <si>
    <t>Kjell Ivar Holthe</t>
  </si>
  <si>
    <t>Håvard Brandett</t>
  </si>
  <si>
    <t>Knut Ingar Lundsæther</t>
  </si>
  <si>
    <t>Harry Engebakken</t>
  </si>
  <si>
    <t>Gerd Brandett</t>
  </si>
  <si>
    <t>Lillian Larsen</t>
  </si>
  <si>
    <t>Christian Pettersen</t>
  </si>
  <si>
    <t>Tommy Brattbo</t>
  </si>
  <si>
    <t>Christer Aker</t>
  </si>
  <si>
    <t>Elverum</t>
  </si>
  <si>
    <t>Roger Johannessen</t>
  </si>
  <si>
    <t>Valdres</t>
  </si>
  <si>
    <t>Ola Bjørtomt</t>
  </si>
  <si>
    <t>Henning Haugum</t>
  </si>
  <si>
    <t>Trond Berg</t>
  </si>
  <si>
    <t>Per Kittelsen</t>
  </si>
  <si>
    <t>Odd G. Kaspersen</t>
  </si>
  <si>
    <t>Hans Olaussen</t>
  </si>
  <si>
    <t>Sean M. Hustveit</t>
  </si>
  <si>
    <t>Geir Ståle Kristiansen</t>
  </si>
  <si>
    <t>Anders Hansen</t>
  </si>
  <si>
    <t>Andreas Skoglund</t>
  </si>
  <si>
    <t>Anita Kalfoss</t>
  </si>
  <si>
    <t>Anja Bosdal</t>
  </si>
  <si>
    <t>Anne-Berit D Fjeld</t>
  </si>
  <si>
    <t>Bjørn Hagebakken</t>
  </si>
  <si>
    <t>Bosse Bengtsson</t>
  </si>
  <si>
    <t>Bosse Gundersen</t>
  </si>
  <si>
    <t>Catrine Myrvang</t>
  </si>
  <si>
    <t>Gro Sissel Hansen</t>
  </si>
  <si>
    <t>Gunn Slåtsveen</t>
  </si>
  <si>
    <t>Henning S. Arnestad</t>
  </si>
  <si>
    <t>Lillehammer</t>
  </si>
  <si>
    <t>Hilde Nystuen</t>
  </si>
  <si>
    <t>Joakim Botilsrud</t>
  </si>
  <si>
    <t>John Bergsløkken</t>
  </si>
  <si>
    <t>Kenneth Bengtsson</t>
  </si>
  <si>
    <t>Kenneth Johannessen</t>
  </si>
  <si>
    <t>Kristian Vorpnes</t>
  </si>
  <si>
    <t>Lars Ole Smith</t>
  </si>
  <si>
    <t>Lars Sætaberget</t>
  </si>
  <si>
    <t>Linn A Johannessen</t>
  </si>
  <si>
    <t>Lisa Marie Bergersen</t>
  </si>
  <si>
    <t>Marit Edvardsen</t>
  </si>
  <si>
    <t>Mattis Delerud</t>
  </si>
  <si>
    <t>May Britt Hansen</t>
  </si>
  <si>
    <t>Mette Braanaas</t>
  </si>
  <si>
    <t>Mick A. Melby</t>
  </si>
  <si>
    <t>Mona Danielsen</t>
  </si>
  <si>
    <t>Monica Bekkelund</t>
  </si>
  <si>
    <t>Morten Røstadstuen</t>
  </si>
  <si>
    <t>Per Ivar Keiserud</t>
  </si>
  <si>
    <t>Simen U. Solberg</t>
  </si>
  <si>
    <t>Siw Larsen</t>
  </si>
  <si>
    <t>Sondre H. Evensen</t>
  </si>
  <si>
    <t>Stephen Thune</t>
  </si>
  <si>
    <t>Sverre Langseth Luth</t>
  </si>
  <si>
    <t>Toril Dammen</t>
  </si>
  <si>
    <t>Tove Botilsrud</t>
  </si>
  <si>
    <t>Tove Stensby</t>
  </si>
  <si>
    <t>Trude A Bondeli</t>
  </si>
  <si>
    <t>Wenche Gram</t>
  </si>
  <si>
    <t>Britt-Elisabeth Åsmyr</t>
  </si>
  <si>
    <t>Grethe B. Øverby</t>
  </si>
  <si>
    <t>Arne Øygard</t>
  </si>
  <si>
    <t>Leif Arild Haugen</t>
  </si>
  <si>
    <t>Per Arne Lillehagen</t>
  </si>
  <si>
    <t>Bente J. Maliberget</t>
  </si>
  <si>
    <t>Jan Terje Mæhlum</t>
  </si>
  <si>
    <t>Sigbjørn Nesset</t>
  </si>
  <si>
    <t>Simen Skoglund</t>
  </si>
  <si>
    <t>Thomas Brendengen</t>
  </si>
  <si>
    <t>Anne Grethe Hansen</t>
  </si>
  <si>
    <t>Bengt S. Andersen</t>
  </si>
  <si>
    <t>Jarle Delbekk</t>
  </si>
  <si>
    <t>Mona L. Galåen</t>
  </si>
  <si>
    <t>Tom Ole Beck</t>
  </si>
  <si>
    <t>Eimund Smestad</t>
  </si>
  <si>
    <t>Emil A. Stensløkken</t>
  </si>
  <si>
    <t>Inge Hådem</t>
  </si>
  <si>
    <t>Kent Magnusson</t>
  </si>
  <si>
    <t>Kim Andre Bjørklund</t>
  </si>
  <si>
    <t>Lisbet Buserud</t>
  </si>
  <si>
    <t>Magnus Fjeld</t>
  </si>
  <si>
    <t>Anita Meiningen</t>
  </si>
  <si>
    <t>Anne E. Lien</t>
  </si>
  <si>
    <t>Arild Bergersen</t>
  </si>
  <si>
    <t>Berit Sletmoen</t>
  </si>
  <si>
    <t>Heidi K. Paulsen</t>
  </si>
  <si>
    <t>Rune Smedhaugen</t>
  </si>
  <si>
    <t>Sølvi Johnsen</t>
  </si>
  <si>
    <t>Ørjan Bergum</t>
  </si>
  <si>
    <t>Bent Krister Mathisen</t>
  </si>
  <si>
    <t>Randi Sogn</t>
  </si>
  <si>
    <t>Terje Rostad</t>
  </si>
  <si>
    <t>Unni Moen</t>
  </si>
  <si>
    <t>Anne G. Gustavsen</t>
  </si>
  <si>
    <t>Bjørn Kristiansen</t>
  </si>
  <si>
    <t>Eddy Eriksen</t>
  </si>
  <si>
    <t>Erik Lage Brateng</t>
  </si>
  <si>
    <t>Renate Rudstaden</t>
  </si>
  <si>
    <t>Øner Øzturk</t>
  </si>
  <si>
    <t>Astrid Andersen</t>
  </si>
  <si>
    <t>Bjørn Kjetil Sagerud</t>
  </si>
  <si>
    <t>Elin Mathiesen</t>
  </si>
  <si>
    <t>Mariann Groven</t>
  </si>
  <si>
    <t>Odd Arild Dokken</t>
  </si>
  <si>
    <t>Ole Arne Frysjøenden</t>
  </si>
  <si>
    <t>Ole Kristian Ramsli</t>
  </si>
  <si>
    <t>Thomas Kåre Hamre</t>
  </si>
  <si>
    <t>Vegard R. Johansen</t>
  </si>
  <si>
    <t>Andreas Eidhammer</t>
  </si>
  <si>
    <t>Arne Nyhus</t>
  </si>
  <si>
    <t>Birger Lyseggen</t>
  </si>
  <si>
    <t>Bjørn Myrseth</t>
  </si>
  <si>
    <t>Inge Andre Lillemoen</t>
  </si>
  <si>
    <t>Nils Arne Jevne</t>
  </si>
  <si>
    <t>Turid-Lise Øvstegaard</t>
  </si>
  <si>
    <t>Camilla Berg Olsen</t>
  </si>
  <si>
    <t>Geir Fossum</t>
  </si>
  <si>
    <t>John Petter Finneid</t>
  </si>
  <si>
    <t>Jonas S. Sørløkken</t>
  </si>
  <si>
    <t>Morten Lund</t>
  </si>
  <si>
    <t>Roger Dalby</t>
  </si>
  <si>
    <t>Tedd A. Stensløkken</t>
  </si>
  <si>
    <t>Tron Bråten</t>
  </si>
  <si>
    <t>Jannik Berle Andersen</t>
  </si>
  <si>
    <t>Mette Snuggerud</t>
  </si>
  <si>
    <t>Per Olav Vermund</t>
  </si>
  <si>
    <t>Arild Larsen</t>
  </si>
  <si>
    <t>Arild Strande</t>
  </si>
  <si>
    <t>Espen Røkenes Sand</t>
  </si>
  <si>
    <t>Frank Schyberg</t>
  </si>
  <si>
    <t>Hans Minikel</t>
  </si>
  <si>
    <t>Kristoffer Sannvoll</t>
  </si>
  <si>
    <t>Ole Håvard Sogn</t>
  </si>
  <si>
    <t>Ann Katrin Olsen</t>
  </si>
  <si>
    <t>Anny Bondeli</t>
  </si>
  <si>
    <t>Arne Myhre</t>
  </si>
  <si>
    <t>Emil Christoffersen</t>
  </si>
  <si>
    <t>Jan Peistorpet</t>
  </si>
  <si>
    <t>Morten Holt</t>
  </si>
  <si>
    <t>Sigbjørn Olstad</t>
  </si>
  <si>
    <t>Henry Alf Arnesen</t>
  </si>
  <si>
    <t>Atle Randby</t>
  </si>
  <si>
    <t>Fredrick Åsheim</t>
  </si>
  <si>
    <t>Jan Nor</t>
  </si>
  <si>
    <t>Joakim Børresen</t>
  </si>
  <si>
    <t>Karl J. Kristoffersen</t>
  </si>
  <si>
    <t>Kåre Løkken</t>
  </si>
  <si>
    <t>Michael Claussen</t>
  </si>
  <si>
    <t>Stig Ringebo</t>
  </si>
  <si>
    <t>Victor Duarte</t>
  </si>
  <si>
    <t>Øystein Bjerke</t>
  </si>
  <si>
    <t>Geir R. Dammen</t>
  </si>
  <si>
    <t>Kenneth Strand</t>
  </si>
  <si>
    <t>Magne Garli</t>
  </si>
  <si>
    <t>Olav Viggen</t>
  </si>
  <si>
    <t>Per R. Lillebråten</t>
  </si>
  <si>
    <t>Frode Vermund</t>
  </si>
  <si>
    <t>Henning Olsen</t>
  </si>
  <si>
    <t>Oddvar Sørum</t>
  </si>
  <si>
    <t>Thomas Håkensen</t>
  </si>
  <si>
    <t>Bjørn Hasleengen</t>
  </si>
  <si>
    <t>Bjørnar Bekkemoen</t>
  </si>
  <si>
    <t>Elisabeth Stuen</t>
  </si>
  <si>
    <t>Fredrik Forså</t>
  </si>
  <si>
    <t>Nils Andersen</t>
  </si>
  <si>
    <t>Ottar Haugen</t>
  </si>
  <si>
    <t>Ove Osgjelten</t>
  </si>
  <si>
    <t>Raymond Løken</t>
  </si>
  <si>
    <t>Rune Gullberg</t>
  </si>
  <si>
    <t>Svein E. Gransjøen</t>
  </si>
  <si>
    <t>Terje Johansen</t>
  </si>
  <si>
    <t>Tom Fredriksen</t>
  </si>
  <si>
    <t>Tore Fjeld</t>
  </si>
  <si>
    <t>Arve Fossum</t>
  </si>
  <si>
    <t>Asbjørn Kampelien</t>
  </si>
  <si>
    <t>Bjørn W. Solberg</t>
  </si>
  <si>
    <t>Daniel Bråthen</t>
  </si>
  <si>
    <t>Geir Ove Johansen</t>
  </si>
  <si>
    <t>Ketil Maliberget</t>
  </si>
  <si>
    <t>Ola Rosenlund</t>
  </si>
  <si>
    <t>Gudbrand Mikkelsen</t>
  </si>
  <si>
    <t>Håkon Sagerud</t>
  </si>
  <si>
    <t>John V. Bergersen</t>
  </si>
  <si>
    <t>Olav Mistereggen</t>
  </si>
  <si>
    <t>Arild Lunde</t>
  </si>
  <si>
    <t>Bjørn Lindstad</t>
  </si>
  <si>
    <t>Kjell Lysenstøen</t>
  </si>
  <si>
    <t>Lars Sørli</t>
  </si>
  <si>
    <t>Lasse Strømkvist</t>
  </si>
  <si>
    <t>Matz A. Melby</t>
  </si>
  <si>
    <t>Morten Botilsrud</t>
  </si>
  <si>
    <t>Per S. Thomassen</t>
  </si>
  <si>
    <t>Roy Øverby</t>
  </si>
  <si>
    <t>Stian Synstad</t>
  </si>
  <si>
    <t>Vigdis Bjørtomt</t>
  </si>
  <si>
    <t>Haakon A. Higdem</t>
  </si>
  <si>
    <t>Roger Tømte</t>
  </si>
  <si>
    <t>Svein Skjelmoen</t>
  </si>
  <si>
    <t>Bjørnar Frøhaug</t>
  </si>
  <si>
    <t>Frank Bangshaug</t>
  </si>
  <si>
    <t>Jan Cato Sparby</t>
  </si>
  <si>
    <t>Jørn Endre Majors</t>
  </si>
  <si>
    <t>Lasse Melby</t>
  </si>
  <si>
    <t>Terje Bondeli</t>
  </si>
  <si>
    <t>Vebjørn H. Evensen</t>
  </si>
  <si>
    <t>Bjørn K. Einarsrud</t>
  </si>
  <si>
    <t>Helge Dammen</t>
  </si>
  <si>
    <t>Jan Tore Ulsrud</t>
  </si>
  <si>
    <t>Kjell Arne Tyrom</t>
  </si>
  <si>
    <t>Knut Atle Skoglund</t>
  </si>
  <si>
    <t>Torbjørn Dahle</t>
  </si>
  <si>
    <t>Dan Kyrre Kleverud</t>
  </si>
  <si>
    <t>Kai Hoberg</t>
  </si>
  <si>
    <t>Ole Jonny Nordeng</t>
  </si>
  <si>
    <t>Ole-Andre Bjørsland</t>
  </si>
  <si>
    <t>Hans Ottesen</t>
  </si>
  <si>
    <t>Terje Hansen</t>
  </si>
  <si>
    <t>Håvard Haugen</t>
  </si>
  <si>
    <t>Magne T Brobakken</t>
  </si>
  <si>
    <t>Thomas Granås</t>
  </si>
  <si>
    <t>Gjermund Mathiesen</t>
  </si>
  <si>
    <t>Tore Moen</t>
  </si>
  <si>
    <t>Magnar Frøhaug</t>
  </si>
  <si>
    <t>Andreas Forseth</t>
  </si>
  <si>
    <t>Odd S. Nymoen</t>
  </si>
  <si>
    <t>Per Steinar Brovold</t>
  </si>
  <si>
    <t>Vegar Frøhaug</t>
  </si>
  <si>
    <t>Lars Ruud</t>
  </si>
  <si>
    <t>Vilhelm Johansen</t>
  </si>
  <si>
    <t>Arne Rui</t>
  </si>
  <si>
    <t>Thore Liberg</t>
  </si>
  <si>
    <t>Jørn Nordhagen</t>
  </si>
  <si>
    <t>Ingar Dahl</t>
  </si>
  <si>
    <t>Lars A. Granheim</t>
  </si>
  <si>
    <t>Marvin Paulsen</t>
  </si>
  <si>
    <t>Ole A. Ingvoldstad</t>
  </si>
  <si>
    <t>Morten Berntsen</t>
  </si>
  <si>
    <t>Pål S. Romskaug</t>
  </si>
  <si>
    <t>Kim Olav Skogsrud</t>
  </si>
  <si>
    <t>Magne Storsveen</t>
  </si>
  <si>
    <t>Martin Flobergsundet</t>
  </si>
  <si>
    <t>Øystein Røstad</t>
  </si>
  <si>
    <t>Geyr Nerdrum</t>
  </si>
  <si>
    <t>Geir Otto Brorstad</t>
  </si>
  <si>
    <t>Hamar Døve</t>
  </si>
  <si>
    <t>Ivar Emilsen</t>
  </si>
  <si>
    <t>Jan Ivar Sparby</t>
  </si>
  <si>
    <t>Ivar Hamre</t>
  </si>
  <si>
    <t>Roger Bjørklund</t>
  </si>
  <si>
    <t>Paul Dahl</t>
  </si>
  <si>
    <t>Øyvind Midtlie</t>
  </si>
  <si>
    <t>Bjørn Andre Brendengen</t>
  </si>
  <si>
    <t>Jon Erik Brennhagen</t>
  </si>
  <si>
    <t>Lasse Follestad</t>
  </si>
  <si>
    <t>Stein Erik Rugsveen</t>
  </si>
  <si>
    <t>Johan Helland</t>
  </si>
  <si>
    <t>Svein Bakken</t>
  </si>
  <si>
    <t>Linda Mari Aalmen</t>
  </si>
  <si>
    <t>Roger Bekkerud</t>
  </si>
  <si>
    <t>Marianne E Brorstad</t>
  </si>
  <si>
    <t>Gunnar Søbakk</t>
  </si>
  <si>
    <t>Raymond Midtsand</t>
  </si>
  <si>
    <t>Espen Glørstad</t>
  </si>
  <si>
    <t>Saifon Brendengen</t>
  </si>
  <si>
    <t>Kim Robin Øverby</t>
  </si>
  <si>
    <t>Vegard Korsmo</t>
  </si>
  <si>
    <t>Rune Karlsen</t>
  </si>
  <si>
    <t xml:space="preserve">Snitt plassering </t>
  </si>
  <si>
    <t>beste</t>
  </si>
  <si>
    <t>SUM</t>
  </si>
  <si>
    <t>j</t>
  </si>
  <si>
    <t>j = junior</t>
  </si>
  <si>
    <t>Knut Oddvar Thune</t>
  </si>
  <si>
    <t>Stein Tommy Nordengen</t>
  </si>
  <si>
    <t>Bjørn Oustad</t>
  </si>
  <si>
    <t>Lars Perry Øie</t>
  </si>
  <si>
    <t>Neal Staines</t>
  </si>
  <si>
    <t>Erik Mathiesen</t>
  </si>
  <si>
    <t>Knut Gjedtjernet</t>
  </si>
  <si>
    <t>Olav Dahl</t>
  </si>
  <si>
    <t>Jon Nustad</t>
  </si>
  <si>
    <t>Geir Beck</t>
  </si>
  <si>
    <t>Geir Roger Stuksrud</t>
  </si>
  <si>
    <t>May Kristin Rossly</t>
  </si>
  <si>
    <t>Liv S. Engom</t>
  </si>
  <si>
    <t>Helge Johansen</t>
  </si>
  <si>
    <t>Andre Higdem</t>
  </si>
  <si>
    <t>Odd K E Mistereggen</t>
  </si>
  <si>
    <t>Anne G Kristoffersen</t>
  </si>
  <si>
    <t>Junior:</t>
  </si>
  <si>
    <t>Senior:</t>
  </si>
  <si>
    <t>1.plass</t>
  </si>
  <si>
    <t>2.plass</t>
  </si>
  <si>
    <t>3.plass</t>
  </si>
  <si>
    <t>750,-</t>
  </si>
  <si>
    <t>4.plass</t>
  </si>
  <si>
    <t>500,-</t>
  </si>
  <si>
    <t>250,-</t>
  </si>
  <si>
    <t>Kvittering for premie</t>
  </si>
  <si>
    <t>snitt</t>
  </si>
  <si>
    <t>hcp</t>
  </si>
  <si>
    <t>sum u/hcp</t>
  </si>
  <si>
    <t>sum m/hcp</t>
  </si>
  <si>
    <t>1.steg</t>
  </si>
  <si>
    <t>2.steg</t>
  </si>
  <si>
    <t>3.steg</t>
  </si>
  <si>
    <t>evt 4.st</t>
  </si>
  <si>
    <t>navn</t>
  </si>
  <si>
    <t>klubb</t>
  </si>
  <si>
    <t>*)</t>
  </si>
  <si>
    <t>*) beregnet hcp per serie</t>
  </si>
  <si>
    <t xml:space="preserve">Snittet som står er pr: </t>
  </si>
  <si>
    <t>Mjøscup 2007-2008</t>
  </si>
  <si>
    <t>Erland Lund</t>
  </si>
  <si>
    <t>Per-Kristian Olsen</t>
  </si>
  <si>
    <t>Bjørn Arild Olsen</t>
  </si>
  <si>
    <t>Geir Olav Pedersen</t>
  </si>
  <si>
    <t>Knut Skogstad</t>
  </si>
  <si>
    <t>Nina E Gulstad</t>
  </si>
  <si>
    <t>Anne-Mette Bjørsland</t>
  </si>
  <si>
    <t>Hans Erik Menkerud</t>
  </si>
  <si>
    <t>Sara Lindstad</t>
  </si>
  <si>
    <t>Jørn Rønning</t>
  </si>
  <si>
    <t>Nils Nesmoen</t>
  </si>
  <si>
    <t>Håkon Reum</t>
  </si>
  <si>
    <t>Gunnar Jan Hansen</t>
  </si>
  <si>
    <t>John Martin Solberg</t>
  </si>
  <si>
    <t>Henning Rugsveen</t>
  </si>
  <si>
    <t>Erik Glorud Martinsen</t>
  </si>
  <si>
    <t>Inge Hamnes</t>
  </si>
  <si>
    <t>Thomas Einemo</t>
  </si>
  <si>
    <t>Anders Ring</t>
  </si>
  <si>
    <t>Linn Merethe Olsen</t>
  </si>
  <si>
    <t>Olaug Bråten</t>
  </si>
  <si>
    <t>Arne Sørumshaugen</t>
  </si>
  <si>
    <t>Anita Hagen</t>
  </si>
  <si>
    <t>Jan Erik Nyhus</t>
  </si>
  <si>
    <t>Bjørn Christian Finsveen</t>
  </si>
  <si>
    <t>Hallgeir Lønstad</t>
  </si>
  <si>
    <t>Sven Gangdal</t>
  </si>
  <si>
    <t>Ole Reidar Stemsrudhagen</t>
  </si>
  <si>
    <t>Tor Spjelkavik</t>
  </si>
  <si>
    <t>Katrin Storhaugstuen</t>
  </si>
  <si>
    <t>Joachim Skovheim</t>
  </si>
  <si>
    <t>Niels Henrik Mariendal</t>
  </si>
  <si>
    <t>Daniel A. Vinjusveen</t>
  </si>
  <si>
    <t>Kjell-Erik Rosille</t>
  </si>
  <si>
    <t>Per-Erik Moe</t>
  </si>
  <si>
    <t>Nina Elisabeth Granum</t>
  </si>
  <si>
    <t>Kent Magne Høgsven</t>
  </si>
  <si>
    <t>Stephan Jansen</t>
  </si>
  <si>
    <t>Espen L.Olsen</t>
  </si>
  <si>
    <t>Håkon Nerdrum</t>
  </si>
  <si>
    <t>Antall</t>
  </si>
  <si>
    <t>haller</t>
  </si>
  <si>
    <t>Tron August Bråten</t>
  </si>
  <si>
    <t>*</t>
  </si>
  <si>
    <t>4000,-</t>
  </si>
  <si>
    <t>2000,-</t>
  </si>
  <si>
    <t>1000,-</t>
  </si>
  <si>
    <t>**)</t>
  </si>
  <si>
    <t>Mjøscupturnering 2</t>
  </si>
  <si>
    <t>Mjøscupturnering 3</t>
  </si>
  <si>
    <t>Mjøscupturnering 4</t>
  </si>
  <si>
    <t>Mjøscupturnering 6</t>
  </si>
  <si>
    <t>Mjøscupturnering 7</t>
  </si>
  <si>
    <t>Mjøscupturnering 8</t>
  </si>
  <si>
    <t>Mjøscupturnering 9</t>
  </si>
  <si>
    <t>Mjøscupturnering 10</t>
  </si>
  <si>
    <t>Mjøscupturnering 11</t>
  </si>
  <si>
    <t>MJØSCUP 2009-2010</t>
  </si>
  <si>
    <t>Finaler Mjøscup 2009-2010</t>
  </si>
  <si>
    <t>Anders Mikkelsen</t>
  </si>
  <si>
    <t>Bertil Blegeberg</t>
  </si>
  <si>
    <t>Birgitt Blegeberg</t>
  </si>
  <si>
    <t>Bjørn Audun Oustad</t>
  </si>
  <si>
    <t>Bjørn Floeng Svendby</t>
  </si>
  <si>
    <t>Gunn-Eli Lund</t>
  </si>
  <si>
    <t>Helge Engen</t>
  </si>
  <si>
    <t>Leif Helge Olsen</t>
  </si>
  <si>
    <t>Helge Olsen Bye</t>
  </si>
  <si>
    <t>Julius Emil Hopka</t>
  </si>
  <si>
    <t>J</t>
  </si>
  <si>
    <t>Line Søhagen</t>
  </si>
  <si>
    <t>Magne Erik Olsen</t>
  </si>
  <si>
    <t>Marius S Myrberget</t>
  </si>
  <si>
    <t>Peder Skog</t>
  </si>
  <si>
    <t>Petter Sveen</t>
  </si>
  <si>
    <t>Rune Martinsen</t>
  </si>
  <si>
    <t>Sindre Køhl Berg</t>
  </si>
  <si>
    <t>Siri Kyseth Thorsen</t>
  </si>
  <si>
    <t>Stian Nikolaisen</t>
  </si>
  <si>
    <t>Tom Thorsen</t>
  </si>
  <si>
    <t>Øyvind Skoglund</t>
  </si>
  <si>
    <t>f</t>
  </si>
  <si>
    <t>Bjørn Helge Sebusæter</t>
  </si>
  <si>
    <t>Gry Smedhaugen</t>
  </si>
  <si>
    <t>i</t>
  </si>
  <si>
    <t>Hanne Berntsen Buserud</t>
  </si>
  <si>
    <t>Joakim Biehl</t>
  </si>
  <si>
    <t>Jonas Ottinsen</t>
  </si>
  <si>
    <t>Joakim Frøsaker</t>
  </si>
  <si>
    <t>Jorun Jusnes</t>
  </si>
  <si>
    <t>Jørn Mellum</t>
  </si>
  <si>
    <t>Randi Flaget</t>
  </si>
  <si>
    <t>Steffen Mobakk</t>
  </si>
  <si>
    <t>Thor Olav Torsteinshaugen</t>
  </si>
  <si>
    <t>Wilhelm Teksum</t>
  </si>
  <si>
    <t>William Quick</t>
  </si>
  <si>
    <t>Torleif Strandvik</t>
  </si>
  <si>
    <t>Christer Bekken</t>
  </si>
  <si>
    <t>Finn Moseby</t>
  </si>
  <si>
    <t>Mjøscupturnering 1, Flisa Open</t>
  </si>
  <si>
    <t>Flisa</t>
  </si>
  <si>
    <t>Lilleh.</t>
  </si>
  <si>
    <t>Hamar</t>
  </si>
  <si>
    <t>Fagern.</t>
  </si>
  <si>
    <t>K.vinger</t>
  </si>
  <si>
    <t>Fagern</t>
  </si>
  <si>
    <t>Sum 6</t>
  </si>
  <si>
    <t>6 beste turneringer</t>
  </si>
  <si>
    <t>Sean M Hustveit</t>
  </si>
  <si>
    <t>Siri K Thorsen</t>
  </si>
  <si>
    <t>BR</t>
  </si>
  <si>
    <t>B</t>
  </si>
  <si>
    <t>E</t>
  </si>
  <si>
    <t>S</t>
  </si>
  <si>
    <t>GJ</t>
  </si>
  <si>
    <t>GL</t>
  </si>
  <si>
    <t>L</t>
  </si>
  <si>
    <t>V</t>
  </si>
  <si>
    <t>T 1</t>
  </si>
  <si>
    <t>T 2</t>
  </si>
  <si>
    <t>T 3</t>
  </si>
  <si>
    <t>T 4</t>
  </si>
  <si>
    <t>T 5</t>
  </si>
  <si>
    <t>T 6</t>
  </si>
  <si>
    <t>T 7</t>
  </si>
  <si>
    <t>T 8</t>
  </si>
  <si>
    <t>T 9</t>
  </si>
  <si>
    <t>T 10</t>
  </si>
  <si>
    <t>T 11</t>
  </si>
  <si>
    <t>T 12</t>
  </si>
  <si>
    <t>T 13</t>
  </si>
  <si>
    <t>Elv.</t>
  </si>
  <si>
    <t>Elv</t>
  </si>
  <si>
    <t>Odd Steinar Nymoen</t>
  </si>
  <si>
    <t>Grethe B. Bergersen</t>
  </si>
  <si>
    <t>Khanh Quoc Nguyen</t>
  </si>
  <si>
    <t>Tobias Åke Eriksson</t>
  </si>
  <si>
    <t>Anton Olstad</t>
  </si>
  <si>
    <t>Arne Bekk</t>
  </si>
  <si>
    <t>Arne Bråtelund</t>
  </si>
  <si>
    <t>Berit Wiklund Olsen</t>
  </si>
  <si>
    <t>Bjørn Granerud</t>
  </si>
  <si>
    <t>Bjørn Persson</t>
  </si>
  <si>
    <t>Joakim Norshus</t>
  </si>
  <si>
    <t>Lars Ove Dahl</t>
  </si>
  <si>
    <t>Liv Ingrid Lund</t>
  </si>
  <si>
    <t>Mats Finstad Hansen</t>
  </si>
  <si>
    <t>Morten Lillehovde</t>
  </si>
  <si>
    <t>Ole Martin Gjerdet</t>
  </si>
  <si>
    <t>Renate Borge</t>
  </si>
  <si>
    <t>Shalaw Salem Mohamoud</t>
  </si>
  <si>
    <t>Thomas Stenbråten</t>
  </si>
  <si>
    <t>Tommy Gundersen</t>
  </si>
  <si>
    <t>Tor Ole Richardsen</t>
  </si>
  <si>
    <t>Tore Meiningen</t>
  </si>
  <si>
    <t>Veronica Øines</t>
  </si>
  <si>
    <t>22.sept. evt forrige sesong</t>
  </si>
  <si>
    <t>Odd G Kaspersen</t>
  </si>
  <si>
    <t>Emil Myhre</t>
  </si>
  <si>
    <t>Mads Ekern</t>
  </si>
  <si>
    <t>Daniel Gausetvik</t>
  </si>
  <si>
    <t>Rune Marthinsen</t>
  </si>
  <si>
    <t>Simen U Solberg</t>
  </si>
  <si>
    <t>Mjøscupturnering 5, Gjøvik Masters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</si>
</sst>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trike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 horizontal="right"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3" fontId="10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3" fontId="10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14" xfId="0" applyFont="1" applyFill="1" applyBorder="1" applyAlignment="1">
      <alignment horizontal="right"/>
    </xf>
    <xf numFmtId="2" fontId="0" fillId="0" borderId="1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9"/>
  <sheetViews>
    <sheetView zoomScalePageLayoutView="0" workbookViewId="0" topLeftCell="A1">
      <selection activeCell="A2" sqref="A2:M58"/>
    </sheetView>
  </sheetViews>
  <sheetFormatPr defaultColWidth="9.140625" defaultRowHeight="12.75"/>
  <cols>
    <col min="1" max="1" width="4.57421875" style="0" customWidth="1"/>
    <col min="2" max="2" width="6.7109375" style="0" customWidth="1"/>
    <col min="3" max="3" width="23.7109375" style="0" customWidth="1"/>
    <col min="4" max="4" width="11.28125" style="0" customWidth="1"/>
    <col min="5" max="5" width="6.28125" style="0" customWidth="1"/>
    <col min="6" max="6" width="8.7109375" style="0" customWidth="1"/>
    <col min="7" max="7" width="7.00390625" style="0" customWidth="1"/>
    <col min="8" max="14" width="9.140625" style="0" customWidth="1"/>
    <col min="15" max="15" width="2.8515625" style="0" customWidth="1"/>
    <col min="16" max="17" width="9.140625" style="0" customWidth="1"/>
  </cols>
  <sheetData>
    <row r="1" spans="1:5" ht="12.75">
      <c r="A1" t="s">
        <v>339</v>
      </c>
      <c r="D1" s="72" t="s">
        <v>497</v>
      </c>
      <c r="E1" s="42"/>
    </row>
    <row r="2" spans="1:13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J2" t="s">
        <v>299</v>
      </c>
      <c r="K2" t="s">
        <v>8</v>
      </c>
      <c r="L2" t="s">
        <v>9</v>
      </c>
      <c r="M2" t="s">
        <v>10</v>
      </c>
    </row>
    <row r="3" spans="1:17" s="30" customFormat="1" ht="12.75">
      <c r="A3" s="30">
        <v>1</v>
      </c>
      <c r="B3" s="26">
        <v>24409</v>
      </c>
      <c r="C3" s="26" t="s">
        <v>500</v>
      </c>
      <c r="D3" s="26" t="s">
        <v>17</v>
      </c>
      <c r="E3" s="38">
        <v>141</v>
      </c>
      <c r="F3" s="30">
        <f aca="true" t="shared" si="0" ref="F3:F34">L3*6</f>
        <v>228</v>
      </c>
      <c r="G3" s="30">
        <v>1291</v>
      </c>
      <c r="H3" s="30">
        <f aca="true" t="shared" si="1" ref="H3:H34">F3+G3</f>
        <v>1519</v>
      </c>
      <c r="I3" s="26" t="s">
        <v>384</v>
      </c>
      <c r="K3" s="31">
        <f aca="true" t="shared" si="2" ref="K3:K34">(200-E3)*(75/100)</f>
        <v>44.25</v>
      </c>
      <c r="L3" s="38">
        <v>38</v>
      </c>
      <c r="M3" s="31">
        <f>IF(K3&gt;38,38,K3)</f>
        <v>38</v>
      </c>
      <c r="N3" s="26"/>
      <c r="O3" s="26" t="s">
        <v>384</v>
      </c>
      <c r="P3" s="33"/>
      <c r="Q3" s="29"/>
    </row>
    <row r="4" spans="1:17" s="30" customFormat="1" ht="12.75">
      <c r="A4" s="30">
        <v>2</v>
      </c>
      <c r="B4" s="30">
        <v>17313</v>
      </c>
      <c r="C4" s="30" t="s">
        <v>43</v>
      </c>
      <c r="D4" s="30" t="s">
        <v>12</v>
      </c>
      <c r="E4" s="38">
        <v>212</v>
      </c>
      <c r="F4" s="30">
        <f t="shared" si="0"/>
        <v>0</v>
      </c>
      <c r="G4" s="26">
        <v>1510</v>
      </c>
      <c r="H4" s="30">
        <f t="shared" si="1"/>
        <v>1510</v>
      </c>
      <c r="I4" s="26" t="s">
        <v>384</v>
      </c>
      <c r="K4" s="31">
        <f t="shared" si="2"/>
        <v>-9</v>
      </c>
      <c r="L4" s="38">
        <v>0</v>
      </c>
      <c r="M4" s="31">
        <f>IF(K4&lt;0,0,K4)</f>
        <v>0</v>
      </c>
      <c r="O4" s="26" t="s">
        <v>384</v>
      </c>
      <c r="P4" s="33"/>
      <c r="Q4" s="29"/>
    </row>
    <row r="5" spans="1:17" s="30" customFormat="1" ht="12.75">
      <c r="A5" s="30">
        <v>3</v>
      </c>
      <c r="B5" s="30">
        <v>20304</v>
      </c>
      <c r="C5" s="30" t="s">
        <v>16</v>
      </c>
      <c r="D5" s="30" t="s">
        <v>17</v>
      </c>
      <c r="E5" s="38">
        <v>208</v>
      </c>
      <c r="F5" s="30">
        <f t="shared" si="0"/>
        <v>0</v>
      </c>
      <c r="G5" s="30">
        <v>1493</v>
      </c>
      <c r="H5" s="30">
        <f t="shared" si="1"/>
        <v>1493</v>
      </c>
      <c r="I5" s="26" t="s">
        <v>384</v>
      </c>
      <c r="K5" s="31">
        <f t="shared" si="2"/>
        <v>-6</v>
      </c>
      <c r="L5" s="38">
        <v>0</v>
      </c>
      <c r="M5" s="31">
        <f>IF(K5&lt;0,0,K5)</f>
        <v>0</v>
      </c>
      <c r="O5" s="26" t="s">
        <v>384</v>
      </c>
      <c r="P5" s="33"/>
      <c r="Q5" s="29"/>
    </row>
    <row r="6" spans="1:17" s="30" customFormat="1" ht="12.75">
      <c r="A6" s="30">
        <v>4</v>
      </c>
      <c r="B6" s="30">
        <v>22263</v>
      </c>
      <c r="C6" s="30" t="s">
        <v>228</v>
      </c>
      <c r="D6" s="30" t="s">
        <v>24</v>
      </c>
      <c r="E6" s="38">
        <v>208</v>
      </c>
      <c r="F6" s="30">
        <f t="shared" si="0"/>
        <v>0</v>
      </c>
      <c r="G6" s="30">
        <v>1467</v>
      </c>
      <c r="H6" s="30">
        <f t="shared" si="1"/>
        <v>1467</v>
      </c>
      <c r="I6" s="26" t="s">
        <v>384</v>
      </c>
      <c r="K6" s="31">
        <f t="shared" si="2"/>
        <v>-6</v>
      </c>
      <c r="L6" s="38">
        <v>0</v>
      </c>
      <c r="M6" s="31">
        <f>IF(K6&lt;0,0,K6)</f>
        <v>0</v>
      </c>
      <c r="O6" s="26" t="s">
        <v>384</v>
      </c>
      <c r="P6" s="33"/>
      <c r="Q6" s="29"/>
    </row>
    <row r="7" spans="1:15" s="30" customFormat="1" ht="12.75">
      <c r="A7" s="30">
        <v>5</v>
      </c>
      <c r="B7" s="30">
        <v>17103</v>
      </c>
      <c r="C7" s="30" t="s">
        <v>21</v>
      </c>
      <c r="D7" s="30" t="s">
        <v>12</v>
      </c>
      <c r="E7" s="38">
        <v>215</v>
      </c>
      <c r="F7" s="30">
        <f t="shared" si="0"/>
        <v>0</v>
      </c>
      <c r="G7" s="26">
        <v>1435</v>
      </c>
      <c r="H7" s="30">
        <f t="shared" si="1"/>
        <v>1435</v>
      </c>
      <c r="I7" s="26" t="s">
        <v>384</v>
      </c>
      <c r="K7" s="31">
        <f t="shared" si="2"/>
        <v>-11.25</v>
      </c>
      <c r="L7" s="38">
        <v>0</v>
      </c>
      <c r="M7" s="31">
        <f>IF(K7&gt;38,38,K7)</f>
        <v>-11.25</v>
      </c>
      <c r="O7" s="26" t="s">
        <v>384</v>
      </c>
    </row>
    <row r="8" spans="1:17" s="30" customFormat="1" ht="12.75">
      <c r="A8" s="30">
        <v>6</v>
      </c>
      <c r="B8" s="30">
        <v>17147</v>
      </c>
      <c r="C8" s="30" t="s">
        <v>11</v>
      </c>
      <c r="D8" s="30" t="s">
        <v>12</v>
      </c>
      <c r="E8" s="38">
        <v>220</v>
      </c>
      <c r="F8" s="30">
        <f t="shared" si="0"/>
        <v>0</v>
      </c>
      <c r="G8" s="26">
        <v>1426</v>
      </c>
      <c r="H8" s="30">
        <f t="shared" si="1"/>
        <v>1426</v>
      </c>
      <c r="I8" s="26" t="s">
        <v>384</v>
      </c>
      <c r="K8" s="31">
        <f t="shared" si="2"/>
        <v>-15</v>
      </c>
      <c r="L8" s="38">
        <v>0</v>
      </c>
      <c r="M8" s="31">
        <f>IF(K8&gt;38,38,K8)</f>
        <v>-15</v>
      </c>
      <c r="O8" s="26" t="s">
        <v>384</v>
      </c>
      <c r="P8" s="33"/>
      <c r="Q8" s="29"/>
    </row>
    <row r="9" spans="1:15" s="30" customFormat="1" ht="12.75">
      <c r="A9" s="30">
        <v>7</v>
      </c>
      <c r="B9" s="26">
        <v>19585</v>
      </c>
      <c r="C9" s="26" t="s">
        <v>421</v>
      </c>
      <c r="D9" s="26" t="s">
        <v>17</v>
      </c>
      <c r="E9" s="38">
        <v>199</v>
      </c>
      <c r="F9" s="30">
        <f t="shared" si="0"/>
        <v>6</v>
      </c>
      <c r="G9" s="30">
        <v>1418</v>
      </c>
      <c r="H9" s="30">
        <f t="shared" si="1"/>
        <v>1424</v>
      </c>
      <c r="I9" s="26" t="s">
        <v>384</v>
      </c>
      <c r="K9" s="31">
        <f t="shared" si="2"/>
        <v>0.75</v>
      </c>
      <c r="L9" s="38">
        <v>1</v>
      </c>
      <c r="M9" s="31">
        <f>IF(K9&gt;38,38,K9)</f>
        <v>0.75</v>
      </c>
      <c r="O9" s="87" t="s">
        <v>384</v>
      </c>
    </row>
    <row r="10" spans="1:17" s="30" customFormat="1" ht="12.75">
      <c r="A10" s="30">
        <v>8</v>
      </c>
      <c r="B10" s="30">
        <v>17154</v>
      </c>
      <c r="C10" s="38" t="s">
        <v>341</v>
      </c>
      <c r="D10" s="38" t="s">
        <v>12</v>
      </c>
      <c r="E10" s="38">
        <v>222</v>
      </c>
      <c r="F10" s="30">
        <f t="shared" si="0"/>
        <v>0</v>
      </c>
      <c r="G10" s="26">
        <v>1411</v>
      </c>
      <c r="H10" s="30">
        <f t="shared" si="1"/>
        <v>1411</v>
      </c>
      <c r="I10" s="26" t="s">
        <v>384</v>
      </c>
      <c r="K10" s="31">
        <f t="shared" si="2"/>
        <v>-16.5</v>
      </c>
      <c r="L10" s="38">
        <v>0</v>
      </c>
      <c r="M10" s="31">
        <f>IF(K10&gt;38,38,K10)</f>
        <v>-16.5</v>
      </c>
      <c r="O10" s="26" t="s">
        <v>384</v>
      </c>
      <c r="P10" s="33"/>
      <c r="Q10" s="29"/>
    </row>
    <row r="11" spans="1:15" s="30" customFormat="1" ht="12.75">
      <c r="A11" s="30">
        <v>9</v>
      </c>
      <c r="B11" s="30">
        <v>17199</v>
      </c>
      <c r="C11" s="30" t="s">
        <v>44</v>
      </c>
      <c r="D11" s="26" t="s">
        <v>24</v>
      </c>
      <c r="E11" s="38">
        <v>212</v>
      </c>
      <c r="F11" s="30">
        <f t="shared" si="0"/>
        <v>0</v>
      </c>
      <c r="G11" s="26">
        <v>1407</v>
      </c>
      <c r="H11" s="30">
        <f t="shared" si="1"/>
        <v>1407</v>
      </c>
      <c r="I11" s="26" t="s">
        <v>384</v>
      </c>
      <c r="K11" s="31">
        <f t="shared" si="2"/>
        <v>-9</v>
      </c>
      <c r="L11" s="38">
        <v>0</v>
      </c>
      <c r="M11" s="31">
        <f>IF(K11&lt;0,0,K11)</f>
        <v>0</v>
      </c>
      <c r="O11" s="26" t="s">
        <v>384</v>
      </c>
    </row>
    <row r="12" spans="1:15" s="30" customFormat="1" ht="12.75">
      <c r="A12" s="30">
        <v>10</v>
      </c>
      <c r="B12" s="26">
        <v>21189</v>
      </c>
      <c r="C12" s="26" t="s">
        <v>501</v>
      </c>
      <c r="D12" s="26" t="s">
        <v>17</v>
      </c>
      <c r="E12" s="38">
        <v>212</v>
      </c>
      <c r="F12" s="26">
        <f t="shared" si="0"/>
        <v>0</v>
      </c>
      <c r="G12" s="30">
        <v>1392</v>
      </c>
      <c r="H12" s="26">
        <f t="shared" si="1"/>
        <v>1392</v>
      </c>
      <c r="I12" s="26"/>
      <c r="K12" s="31">
        <f t="shared" si="2"/>
        <v>-9</v>
      </c>
      <c r="L12" s="38">
        <v>0</v>
      </c>
      <c r="M12" s="31">
        <f>IF(K12&lt;0,0,K12)</f>
        <v>0</v>
      </c>
      <c r="O12" s="26" t="s">
        <v>384</v>
      </c>
    </row>
    <row r="13" spans="1:15" s="30" customFormat="1" ht="12.75">
      <c r="A13" s="30">
        <v>11</v>
      </c>
      <c r="B13" s="30">
        <v>17116</v>
      </c>
      <c r="C13" s="30" t="s">
        <v>30</v>
      </c>
      <c r="D13" s="30" t="s">
        <v>17</v>
      </c>
      <c r="E13" s="38">
        <v>200</v>
      </c>
      <c r="F13" s="30">
        <f t="shared" si="0"/>
        <v>0</v>
      </c>
      <c r="G13" s="30">
        <v>1388</v>
      </c>
      <c r="H13" s="30">
        <f t="shared" si="1"/>
        <v>1388</v>
      </c>
      <c r="I13" s="26" t="s">
        <v>384</v>
      </c>
      <c r="K13" s="31">
        <f t="shared" si="2"/>
        <v>0</v>
      </c>
      <c r="L13" s="38">
        <v>0</v>
      </c>
      <c r="M13" s="31">
        <f>IF(K13&lt;0,0,K13)</f>
        <v>0</v>
      </c>
      <c r="O13" s="26" t="s">
        <v>384</v>
      </c>
    </row>
    <row r="14" spans="1:17" s="30" customFormat="1" ht="12.75">
      <c r="A14" s="30">
        <v>12</v>
      </c>
      <c r="B14" s="30">
        <v>20573</v>
      </c>
      <c r="C14" s="30" t="s">
        <v>15</v>
      </c>
      <c r="D14" s="30" t="s">
        <v>12</v>
      </c>
      <c r="E14" s="38">
        <v>208</v>
      </c>
      <c r="F14" s="30">
        <f t="shared" si="0"/>
        <v>0</v>
      </c>
      <c r="G14" s="26">
        <v>1387</v>
      </c>
      <c r="H14" s="30">
        <f t="shared" si="1"/>
        <v>1387</v>
      </c>
      <c r="I14" s="26" t="s">
        <v>384</v>
      </c>
      <c r="K14" s="31">
        <f t="shared" si="2"/>
        <v>-6</v>
      </c>
      <c r="L14" s="38">
        <v>0</v>
      </c>
      <c r="M14" s="31">
        <f>IF(K14&lt;0,0,K14)</f>
        <v>0</v>
      </c>
      <c r="O14" s="26" t="s">
        <v>384</v>
      </c>
      <c r="P14" s="33"/>
      <c r="Q14" s="29"/>
    </row>
    <row r="15" spans="1:15" s="30" customFormat="1" ht="12.75">
      <c r="A15" s="30">
        <v>13</v>
      </c>
      <c r="B15" s="30">
        <v>22517</v>
      </c>
      <c r="C15" s="30" t="s">
        <v>213</v>
      </c>
      <c r="D15" s="30" t="s">
        <v>17</v>
      </c>
      <c r="E15" s="38">
        <v>200</v>
      </c>
      <c r="F15" s="30">
        <f t="shared" si="0"/>
        <v>0</v>
      </c>
      <c r="G15" s="30">
        <v>1384</v>
      </c>
      <c r="H15" s="30">
        <f t="shared" si="1"/>
        <v>1384</v>
      </c>
      <c r="I15" s="26" t="s">
        <v>384</v>
      </c>
      <c r="K15" s="31">
        <f t="shared" si="2"/>
        <v>0</v>
      </c>
      <c r="L15" s="38">
        <v>0</v>
      </c>
      <c r="M15" s="31">
        <f>IF(K15&gt;38,38,K15)</f>
        <v>0</v>
      </c>
      <c r="O15" s="26" t="s">
        <v>384</v>
      </c>
    </row>
    <row r="16" spans="1:15" s="30" customFormat="1" ht="12.75">
      <c r="A16" s="30">
        <v>14</v>
      </c>
      <c r="B16" s="30">
        <v>21665</v>
      </c>
      <c r="C16" s="30" t="s">
        <v>33</v>
      </c>
      <c r="D16" t="s">
        <v>12</v>
      </c>
      <c r="E16" s="38">
        <v>214</v>
      </c>
      <c r="F16" s="30">
        <f t="shared" si="0"/>
        <v>0</v>
      </c>
      <c r="G16" s="26">
        <v>1365</v>
      </c>
      <c r="H16" s="30">
        <f t="shared" si="1"/>
        <v>1365</v>
      </c>
      <c r="I16" s="26" t="s">
        <v>384</v>
      </c>
      <c r="K16" s="31">
        <f t="shared" si="2"/>
        <v>-10.5</v>
      </c>
      <c r="L16" s="38">
        <v>0</v>
      </c>
      <c r="M16" s="31">
        <f>IF(K16&lt;0,0,K16)</f>
        <v>0</v>
      </c>
      <c r="O16" s="26" t="s">
        <v>384</v>
      </c>
    </row>
    <row r="17" spans="1:17" s="30" customFormat="1" ht="12.75">
      <c r="A17" s="30">
        <v>15</v>
      </c>
      <c r="B17" s="30">
        <v>22292</v>
      </c>
      <c r="C17" s="30" t="s">
        <v>23</v>
      </c>
      <c r="D17" s="30" t="s">
        <v>24</v>
      </c>
      <c r="E17" s="38">
        <v>224</v>
      </c>
      <c r="F17" s="30">
        <f t="shared" si="0"/>
        <v>0</v>
      </c>
      <c r="G17" s="30">
        <v>1363</v>
      </c>
      <c r="H17" s="30">
        <f t="shared" si="1"/>
        <v>1363</v>
      </c>
      <c r="I17" s="26" t="s">
        <v>384</v>
      </c>
      <c r="K17" s="31">
        <f t="shared" si="2"/>
        <v>-18</v>
      </c>
      <c r="L17" s="38">
        <v>0</v>
      </c>
      <c r="M17" s="31">
        <f>IF(K17&lt;0,0,K17)</f>
        <v>0</v>
      </c>
      <c r="O17" s="26" t="s">
        <v>384</v>
      </c>
      <c r="P17" s="33"/>
      <c r="Q17" s="29"/>
    </row>
    <row r="18" spans="1:17" s="30" customFormat="1" ht="12.75">
      <c r="A18" s="30">
        <v>16</v>
      </c>
      <c r="B18" s="26">
        <v>24021</v>
      </c>
      <c r="C18" s="26" t="s">
        <v>416</v>
      </c>
      <c r="D18" s="26" t="s">
        <v>17</v>
      </c>
      <c r="E18" s="38">
        <v>185</v>
      </c>
      <c r="F18" s="30">
        <f t="shared" si="0"/>
        <v>66</v>
      </c>
      <c r="G18" s="30">
        <v>1289</v>
      </c>
      <c r="H18" s="30">
        <f t="shared" si="1"/>
        <v>1355</v>
      </c>
      <c r="I18" s="26" t="s">
        <v>384</v>
      </c>
      <c r="K18" s="31">
        <f t="shared" si="2"/>
        <v>11.25</v>
      </c>
      <c r="L18" s="38">
        <v>11</v>
      </c>
      <c r="M18" s="31">
        <f>IF(K18&gt;38,38,K18)</f>
        <v>11.25</v>
      </c>
      <c r="O18" s="26" t="s">
        <v>384</v>
      </c>
      <c r="P18" s="33"/>
      <c r="Q18" s="29"/>
    </row>
    <row r="19" spans="1:17" s="30" customFormat="1" ht="12.75">
      <c r="A19" s="30">
        <v>17</v>
      </c>
      <c r="B19" s="30">
        <v>22285</v>
      </c>
      <c r="C19" s="30" t="s">
        <v>185</v>
      </c>
      <c r="D19" s="30" t="s">
        <v>12</v>
      </c>
      <c r="E19" s="38">
        <v>174</v>
      </c>
      <c r="F19" s="30">
        <f t="shared" si="0"/>
        <v>120</v>
      </c>
      <c r="G19" s="30">
        <v>1221</v>
      </c>
      <c r="H19" s="30">
        <f t="shared" si="1"/>
        <v>1341</v>
      </c>
      <c r="I19" s="26" t="s">
        <v>384</v>
      </c>
      <c r="K19" s="31">
        <f t="shared" si="2"/>
        <v>19.5</v>
      </c>
      <c r="L19" s="38">
        <v>20</v>
      </c>
      <c r="M19" s="31">
        <f>IF(K19&gt;38,38,K19)</f>
        <v>19.5</v>
      </c>
      <c r="O19" s="26" t="s">
        <v>384</v>
      </c>
      <c r="P19" s="33"/>
      <c r="Q19" s="29"/>
    </row>
    <row r="20" spans="1:15" s="30" customFormat="1" ht="12.75">
      <c r="A20" s="30">
        <v>18</v>
      </c>
      <c r="B20" s="30">
        <v>22575</v>
      </c>
      <c r="C20" s="26" t="s">
        <v>383</v>
      </c>
      <c r="D20" s="30" t="s">
        <v>12</v>
      </c>
      <c r="E20" s="38">
        <v>225</v>
      </c>
      <c r="F20" s="30">
        <f t="shared" si="0"/>
        <v>0</v>
      </c>
      <c r="G20" s="30">
        <v>1338</v>
      </c>
      <c r="H20" s="30">
        <f t="shared" si="1"/>
        <v>1338</v>
      </c>
      <c r="I20" s="26" t="s">
        <v>384</v>
      </c>
      <c r="K20" s="31">
        <f t="shared" si="2"/>
        <v>-18.75</v>
      </c>
      <c r="L20" s="38">
        <v>0</v>
      </c>
      <c r="M20" s="31">
        <f>IF(K20&gt;38,38,K20)</f>
        <v>-18.75</v>
      </c>
      <c r="O20" s="87" t="s">
        <v>384</v>
      </c>
    </row>
    <row r="21" spans="1:15" s="30" customFormat="1" ht="12.75">
      <c r="A21" s="30">
        <v>19</v>
      </c>
      <c r="B21">
        <v>23451</v>
      </c>
      <c r="C21" s="38" t="s">
        <v>357</v>
      </c>
      <c r="D21" t="s">
        <v>24</v>
      </c>
      <c r="E21" s="38">
        <v>191</v>
      </c>
      <c r="F21" s="30">
        <f t="shared" si="0"/>
        <v>42</v>
      </c>
      <c r="G21" s="26">
        <v>1280</v>
      </c>
      <c r="H21" s="30">
        <f t="shared" si="1"/>
        <v>1322</v>
      </c>
      <c r="I21" s="26" t="s">
        <v>384</v>
      </c>
      <c r="K21" s="31">
        <f t="shared" si="2"/>
        <v>6.75</v>
      </c>
      <c r="L21" s="38">
        <v>7</v>
      </c>
      <c r="M21" s="31">
        <f>IF(K21&lt;0,0,K21)</f>
        <v>6.75</v>
      </c>
      <c r="O21" s="26" t="s">
        <v>384</v>
      </c>
    </row>
    <row r="22" spans="1:15" s="30" customFormat="1" ht="12.75">
      <c r="A22" s="30">
        <v>20</v>
      </c>
      <c r="B22" s="30">
        <v>22195</v>
      </c>
      <c r="C22" s="30" t="s">
        <v>42</v>
      </c>
      <c r="D22" s="30" t="s">
        <v>17</v>
      </c>
      <c r="E22" s="38">
        <v>178</v>
      </c>
      <c r="F22" s="30">
        <f t="shared" si="0"/>
        <v>102</v>
      </c>
      <c r="G22" s="30">
        <v>1210</v>
      </c>
      <c r="H22" s="30">
        <f t="shared" si="1"/>
        <v>1312</v>
      </c>
      <c r="I22" s="26" t="s">
        <v>384</v>
      </c>
      <c r="K22" s="31">
        <f t="shared" si="2"/>
        <v>16.5</v>
      </c>
      <c r="L22" s="38">
        <v>17</v>
      </c>
      <c r="M22" s="31">
        <f>IF(K22&gt;38,38,K22)</f>
        <v>16.5</v>
      </c>
      <c r="O22" s="26" t="s">
        <v>384</v>
      </c>
    </row>
    <row r="23" spans="1:15" s="30" customFormat="1" ht="12.75">
      <c r="A23" s="30">
        <v>21</v>
      </c>
      <c r="B23" s="26">
        <v>17312</v>
      </c>
      <c r="C23" s="26" t="s">
        <v>20</v>
      </c>
      <c r="D23" s="26" t="s">
        <v>17</v>
      </c>
      <c r="E23" s="38">
        <v>195</v>
      </c>
      <c r="F23" s="30">
        <f t="shared" si="0"/>
        <v>24</v>
      </c>
      <c r="G23" s="26">
        <v>1285</v>
      </c>
      <c r="H23" s="30">
        <f t="shared" si="1"/>
        <v>1309</v>
      </c>
      <c r="I23" s="26" t="s">
        <v>384</v>
      </c>
      <c r="K23" s="31">
        <f t="shared" si="2"/>
        <v>3.75</v>
      </c>
      <c r="L23" s="38">
        <v>4</v>
      </c>
      <c r="M23" s="31">
        <f>IF(K23&gt;38,38,K23)</f>
        <v>3.75</v>
      </c>
      <c r="O23" s="26" t="s">
        <v>384</v>
      </c>
    </row>
    <row r="24" spans="1:15" s="30" customFormat="1" ht="12.75">
      <c r="A24" s="30">
        <v>22</v>
      </c>
      <c r="B24" s="38">
        <v>23304</v>
      </c>
      <c r="C24" s="38" t="s">
        <v>349</v>
      </c>
      <c r="D24" s="38" t="s">
        <v>17</v>
      </c>
      <c r="E24" s="38">
        <v>183</v>
      </c>
      <c r="F24" s="30">
        <f t="shared" si="0"/>
        <v>78</v>
      </c>
      <c r="G24" s="26">
        <v>1227</v>
      </c>
      <c r="H24" s="30">
        <f t="shared" si="1"/>
        <v>1305</v>
      </c>
      <c r="I24" s="26" t="s">
        <v>384</v>
      </c>
      <c r="J24" s="26"/>
      <c r="K24" s="31">
        <f t="shared" si="2"/>
        <v>12.75</v>
      </c>
      <c r="L24" s="38">
        <v>13</v>
      </c>
      <c r="M24" s="31">
        <f>IF(K24&gt;38,38,K24)</f>
        <v>12.75</v>
      </c>
      <c r="O24" s="26" t="s">
        <v>384</v>
      </c>
    </row>
    <row r="25" spans="1:15" s="30" customFormat="1" ht="12.75">
      <c r="A25" s="30">
        <v>23</v>
      </c>
      <c r="B25" s="38">
        <v>23486</v>
      </c>
      <c r="C25" s="38" t="s">
        <v>364</v>
      </c>
      <c r="D25" s="38" t="s">
        <v>57</v>
      </c>
      <c r="E25" s="38">
        <v>178</v>
      </c>
      <c r="F25" s="30">
        <f t="shared" si="0"/>
        <v>102</v>
      </c>
      <c r="G25" s="38">
        <v>1201</v>
      </c>
      <c r="H25" s="30">
        <f t="shared" si="1"/>
        <v>1303</v>
      </c>
      <c r="I25" s="26" t="s">
        <v>384</v>
      </c>
      <c r="K25" s="31">
        <f t="shared" si="2"/>
        <v>16.5</v>
      </c>
      <c r="L25" s="38">
        <v>17</v>
      </c>
      <c r="M25" s="31">
        <f>IF(K25&gt;38,38,K25)</f>
        <v>16.5</v>
      </c>
      <c r="N25" s="26"/>
      <c r="O25" s="26" t="s">
        <v>384</v>
      </c>
    </row>
    <row r="26" spans="1:15" s="30" customFormat="1" ht="12.75">
      <c r="A26" s="30">
        <v>24</v>
      </c>
      <c r="B26" s="26">
        <v>24134</v>
      </c>
      <c r="C26" s="26" t="s">
        <v>423</v>
      </c>
      <c r="D26" s="26" t="s">
        <v>24</v>
      </c>
      <c r="E26" s="38">
        <v>185</v>
      </c>
      <c r="F26" s="30">
        <f t="shared" si="0"/>
        <v>66</v>
      </c>
      <c r="G26" s="26">
        <v>1234</v>
      </c>
      <c r="H26" s="30">
        <f t="shared" si="1"/>
        <v>1300</v>
      </c>
      <c r="I26" s="26" t="s">
        <v>384</v>
      </c>
      <c r="K26" s="31">
        <f t="shared" si="2"/>
        <v>11.25</v>
      </c>
      <c r="L26" s="38">
        <v>11</v>
      </c>
      <c r="M26" s="31">
        <f>IF(K26&lt;0,0,K26)</f>
        <v>11.25</v>
      </c>
      <c r="O26" s="26" t="s">
        <v>384</v>
      </c>
    </row>
    <row r="27" spans="1:15" s="30" customFormat="1" ht="12.75">
      <c r="A27" s="30">
        <v>25</v>
      </c>
      <c r="B27" s="30">
        <v>17217</v>
      </c>
      <c r="C27" s="30" t="s">
        <v>212</v>
      </c>
      <c r="D27" s="30" t="s">
        <v>17</v>
      </c>
      <c r="E27" s="38">
        <v>185</v>
      </c>
      <c r="F27" s="30">
        <f t="shared" si="0"/>
        <v>66</v>
      </c>
      <c r="G27" s="30">
        <v>1231</v>
      </c>
      <c r="H27" s="30">
        <f t="shared" si="1"/>
        <v>1297</v>
      </c>
      <c r="I27" s="26" t="s">
        <v>384</v>
      </c>
      <c r="K27" s="31">
        <f t="shared" si="2"/>
        <v>11.25</v>
      </c>
      <c r="L27" s="38">
        <v>11</v>
      </c>
      <c r="M27" s="31">
        <f>IF(K27&lt;0,0,K27)</f>
        <v>11.25</v>
      </c>
      <c r="O27" s="26" t="s">
        <v>384</v>
      </c>
    </row>
    <row r="28" spans="1:15" s="26" customFormat="1" ht="12.75">
      <c r="A28" s="30">
        <v>26</v>
      </c>
      <c r="B28" s="30">
        <v>21349</v>
      </c>
      <c r="C28" s="30" t="s">
        <v>202</v>
      </c>
      <c r="D28" s="30" t="s">
        <v>17</v>
      </c>
      <c r="E28" s="38">
        <v>189</v>
      </c>
      <c r="F28" s="30">
        <f t="shared" si="0"/>
        <v>48</v>
      </c>
      <c r="G28" s="30">
        <v>1241</v>
      </c>
      <c r="H28" s="30">
        <f t="shared" si="1"/>
        <v>1289</v>
      </c>
      <c r="I28" s="26" t="s">
        <v>384</v>
      </c>
      <c r="J28" s="30"/>
      <c r="K28" s="31">
        <f t="shared" si="2"/>
        <v>8.25</v>
      </c>
      <c r="L28" s="38">
        <v>8</v>
      </c>
      <c r="M28" s="31">
        <f>IF(K28&gt;38,38,K28)</f>
        <v>8.25</v>
      </c>
      <c r="N28" s="30"/>
      <c r="O28" s="26" t="s">
        <v>384</v>
      </c>
    </row>
    <row r="29" spans="1:15" s="26" customFormat="1" ht="12.75">
      <c r="A29" s="30">
        <v>27</v>
      </c>
      <c r="B29" s="30">
        <v>21703</v>
      </c>
      <c r="C29" s="26" t="s">
        <v>475</v>
      </c>
      <c r="D29" s="30" t="s">
        <v>19</v>
      </c>
      <c r="E29" s="30">
        <v>187</v>
      </c>
      <c r="F29" s="30">
        <f t="shared" si="0"/>
        <v>60</v>
      </c>
      <c r="G29" s="26">
        <v>1229</v>
      </c>
      <c r="H29" s="30">
        <f t="shared" si="1"/>
        <v>1289</v>
      </c>
      <c r="I29" s="26" t="s">
        <v>384</v>
      </c>
      <c r="J29" s="30"/>
      <c r="K29" s="31">
        <f t="shared" si="2"/>
        <v>9.75</v>
      </c>
      <c r="L29" s="38">
        <v>10</v>
      </c>
      <c r="M29" s="31">
        <f>IF(K29&gt;38,38,K29)</f>
        <v>9.75</v>
      </c>
      <c r="N29" s="30"/>
      <c r="O29" s="26" t="s">
        <v>384</v>
      </c>
    </row>
    <row r="30" spans="1:15" s="26" customFormat="1" ht="12.75">
      <c r="A30" s="30">
        <v>28</v>
      </c>
      <c r="B30" s="26">
        <v>24120</v>
      </c>
      <c r="C30" s="26" t="s">
        <v>404</v>
      </c>
      <c r="D30" s="26" t="s">
        <v>17</v>
      </c>
      <c r="E30" s="38">
        <v>224</v>
      </c>
      <c r="F30" s="30">
        <f t="shared" si="0"/>
        <v>0</v>
      </c>
      <c r="G30" s="30">
        <v>1271</v>
      </c>
      <c r="H30" s="30">
        <f t="shared" si="1"/>
        <v>1271</v>
      </c>
      <c r="I30" s="26" t="s">
        <v>384</v>
      </c>
      <c r="J30" s="30"/>
      <c r="K30" s="31">
        <f t="shared" si="2"/>
        <v>-18</v>
      </c>
      <c r="L30" s="38">
        <v>0</v>
      </c>
      <c r="M30" s="31">
        <f>IF(K30&lt;0,0,K30)</f>
        <v>0</v>
      </c>
      <c r="N30" s="30"/>
      <c r="O30" s="26" t="s">
        <v>384</v>
      </c>
    </row>
    <row r="31" spans="1:15" s="26" customFormat="1" ht="12.75">
      <c r="A31" s="30">
        <v>29</v>
      </c>
      <c r="B31" s="38">
        <v>23306</v>
      </c>
      <c r="C31" s="38" t="s">
        <v>370</v>
      </c>
      <c r="D31" s="38" t="s">
        <v>17</v>
      </c>
      <c r="E31" s="38">
        <v>183</v>
      </c>
      <c r="F31" s="30">
        <f t="shared" si="0"/>
        <v>78</v>
      </c>
      <c r="G31" s="30">
        <v>1193</v>
      </c>
      <c r="H31" s="30">
        <f t="shared" si="1"/>
        <v>1271</v>
      </c>
      <c r="I31" s="26" t="s">
        <v>384</v>
      </c>
      <c r="J31" s="30"/>
      <c r="K31" s="31">
        <f t="shared" si="2"/>
        <v>12.75</v>
      </c>
      <c r="L31" s="38">
        <v>13</v>
      </c>
      <c r="M31" s="31">
        <f>IF(K31&gt;38,38,K31)</f>
        <v>12.75</v>
      </c>
      <c r="N31" s="30"/>
      <c r="O31" s="26" t="s">
        <v>384</v>
      </c>
    </row>
    <row r="32" spans="1:15" s="30" customFormat="1" ht="12.75">
      <c r="A32" s="30">
        <v>30</v>
      </c>
      <c r="B32" s="38">
        <v>23260</v>
      </c>
      <c r="C32" s="38" t="s">
        <v>348</v>
      </c>
      <c r="D32" s="38" t="s">
        <v>17</v>
      </c>
      <c r="E32" s="38">
        <v>178</v>
      </c>
      <c r="F32" s="30">
        <f t="shared" si="0"/>
        <v>102</v>
      </c>
      <c r="G32" s="30">
        <v>1161</v>
      </c>
      <c r="H32" s="30">
        <f t="shared" si="1"/>
        <v>1263</v>
      </c>
      <c r="I32" s="26" t="s">
        <v>384</v>
      </c>
      <c r="K32" s="31">
        <f t="shared" si="2"/>
        <v>16.5</v>
      </c>
      <c r="L32" s="38">
        <v>17</v>
      </c>
      <c r="M32" s="31">
        <f>IF(K32&gt;38,38,K32)</f>
        <v>16.5</v>
      </c>
      <c r="O32" s="26" t="s">
        <v>384</v>
      </c>
    </row>
    <row r="33" spans="1:15" s="30" customFormat="1" ht="12.75">
      <c r="A33" s="30">
        <v>31</v>
      </c>
      <c r="B33" s="30">
        <v>22994</v>
      </c>
      <c r="C33" s="30" t="s">
        <v>277</v>
      </c>
      <c r="D33" s="30" t="s">
        <v>17</v>
      </c>
      <c r="E33" s="38">
        <v>169</v>
      </c>
      <c r="F33" s="30">
        <f t="shared" si="0"/>
        <v>138</v>
      </c>
      <c r="G33" s="30">
        <v>1124</v>
      </c>
      <c r="H33" s="30">
        <f t="shared" si="1"/>
        <v>1262</v>
      </c>
      <c r="I33" s="26" t="s">
        <v>384</v>
      </c>
      <c r="K33" s="31">
        <f t="shared" si="2"/>
        <v>23.25</v>
      </c>
      <c r="L33" s="38">
        <v>23</v>
      </c>
      <c r="M33" s="31">
        <f>IF(K33&gt;38,38,K33)</f>
        <v>23.25</v>
      </c>
      <c r="O33" s="26" t="s">
        <v>384</v>
      </c>
    </row>
    <row r="34" spans="1:15" s="30" customFormat="1" ht="12.75">
      <c r="A34" s="30">
        <v>32</v>
      </c>
      <c r="B34" s="30">
        <v>21129</v>
      </c>
      <c r="C34" s="42" t="s">
        <v>366</v>
      </c>
      <c r="D34" s="30" t="s">
        <v>17</v>
      </c>
      <c r="E34" s="38">
        <v>203</v>
      </c>
      <c r="F34" s="30">
        <f t="shared" si="0"/>
        <v>0</v>
      </c>
      <c r="G34" s="30">
        <v>1261</v>
      </c>
      <c r="H34" s="30">
        <f t="shared" si="1"/>
        <v>1261</v>
      </c>
      <c r="I34" s="26" t="s">
        <v>384</v>
      </c>
      <c r="K34" s="31">
        <f t="shared" si="2"/>
        <v>-2.25</v>
      </c>
      <c r="L34" s="38">
        <v>0</v>
      </c>
      <c r="M34" s="31">
        <f>IF(K34&gt;38,38,K34)</f>
        <v>-2.25</v>
      </c>
      <c r="O34" s="26" t="s">
        <v>384</v>
      </c>
    </row>
    <row r="35" spans="1:15" s="30" customFormat="1" ht="12.75">
      <c r="A35" s="30">
        <v>33</v>
      </c>
      <c r="B35" s="30">
        <v>17279</v>
      </c>
      <c r="C35" s="30" t="s">
        <v>251</v>
      </c>
      <c r="D35" s="30" t="s">
        <v>57</v>
      </c>
      <c r="E35" s="38">
        <v>198</v>
      </c>
      <c r="F35" s="30">
        <f aca="true" t="shared" si="3" ref="F35:F58">L35*6</f>
        <v>6</v>
      </c>
      <c r="G35" s="30">
        <v>1246</v>
      </c>
      <c r="H35" s="30">
        <f aca="true" t="shared" si="4" ref="H35:H58">F35+G35</f>
        <v>1252</v>
      </c>
      <c r="I35" s="26" t="s">
        <v>384</v>
      </c>
      <c r="K35" s="31">
        <f aca="true" t="shared" si="5" ref="K35:K58">(200-E35)*(75/100)</f>
        <v>1.5</v>
      </c>
      <c r="L35" s="30">
        <v>1</v>
      </c>
      <c r="M35" s="31">
        <f>IF(K35&lt;0,0,K35)</f>
        <v>1.5</v>
      </c>
      <c r="O35" s="26" t="s">
        <v>384</v>
      </c>
    </row>
    <row r="36" spans="1:15" s="26" customFormat="1" ht="12.75">
      <c r="A36" s="30">
        <v>34</v>
      </c>
      <c r="B36" s="30">
        <v>22815</v>
      </c>
      <c r="C36" s="30" t="s">
        <v>265</v>
      </c>
      <c r="D36" s="30" t="s">
        <v>14</v>
      </c>
      <c r="E36" s="38">
        <v>203</v>
      </c>
      <c r="F36" s="30">
        <f t="shared" si="3"/>
        <v>0</v>
      </c>
      <c r="G36" s="30">
        <v>1249</v>
      </c>
      <c r="H36" s="30">
        <f t="shared" si="4"/>
        <v>1249</v>
      </c>
      <c r="I36" s="26" t="s">
        <v>384</v>
      </c>
      <c r="J36" s="30"/>
      <c r="K36" s="31">
        <f t="shared" si="5"/>
        <v>-2.25</v>
      </c>
      <c r="L36" s="38">
        <v>0</v>
      </c>
      <c r="M36" s="31">
        <f>IF(K36&lt;0,0,K36)</f>
        <v>0</v>
      </c>
      <c r="N36" s="30"/>
      <c r="O36" s="26" t="s">
        <v>384</v>
      </c>
    </row>
    <row r="37" spans="1:15" s="26" customFormat="1" ht="12.75">
      <c r="A37" s="30">
        <v>35</v>
      </c>
      <c r="B37" s="30">
        <v>21960</v>
      </c>
      <c r="C37" s="30" t="s">
        <v>154</v>
      </c>
      <c r="D37" s="30" t="s">
        <v>57</v>
      </c>
      <c r="E37" s="30">
        <v>177</v>
      </c>
      <c r="F37" s="30">
        <f t="shared" si="3"/>
        <v>102</v>
      </c>
      <c r="G37" s="30">
        <v>1140</v>
      </c>
      <c r="H37" s="30">
        <f t="shared" si="4"/>
        <v>1242</v>
      </c>
      <c r="I37" s="26" t="s">
        <v>384</v>
      </c>
      <c r="J37" s="30"/>
      <c r="K37" s="31">
        <f t="shared" si="5"/>
        <v>17.25</v>
      </c>
      <c r="L37" s="38">
        <v>17</v>
      </c>
      <c r="M37" s="31">
        <f aca="true" t="shared" si="6" ref="M37:M44">IF(K37&gt;38,38,K37)</f>
        <v>17.25</v>
      </c>
      <c r="N37" s="30"/>
      <c r="O37" s="26" t="s">
        <v>384</v>
      </c>
    </row>
    <row r="38" spans="1:17" s="30" customFormat="1" ht="12.75">
      <c r="A38" s="30">
        <v>36</v>
      </c>
      <c r="B38" s="26">
        <v>23349</v>
      </c>
      <c r="C38" s="26" t="s">
        <v>437</v>
      </c>
      <c r="D38" s="26" t="s">
        <v>17</v>
      </c>
      <c r="E38" s="38">
        <v>197</v>
      </c>
      <c r="F38" s="30">
        <f t="shared" si="3"/>
        <v>12</v>
      </c>
      <c r="G38" s="30">
        <v>1227</v>
      </c>
      <c r="H38" s="30">
        <f t="shared" si="4"/>
        <v>1239</v>
      </c>
      <c r="I38" s="26" t="s">
        <v>384</v>
      </c>
      <c r="K38" s="31">
        <f t="shared" si="5"/>
        <v>2.25</v>
      </c>
      <c r="L38" s="38">
        <v>2</v>
      </c>
      <c r="M38" s="31">
        <f t="shared" si="6"/>
        <v>2.25</v>
      </c>
      <c r="O38" s="88" t="s">
        <v>384</v>
      </c>
      <c r="P38" s="33"/>
      <c r="Q38" s="29"/>
    </row>
    <row r="39" spans="1:17" s="30" customFormat="1" ht="12.75">
      <c r="A39" s="30">
        <v>37</v>
      </c>
      <c r="B39" s="30">
        <v>21653</v>
      </c>
      <c r="C39" s="30" t="s">
        <v>109</v>
      </c>
      <c r="D39" s="30" t="s">
        <v>24</v>
      </c>
      <c r="E39" s="38">
        <v>179</v>
      </c>
      <c r="F39" s="30">
        <f t="shared" si="3"/>
        <v>96</v>
      </c>
      <c r="G39" s="30">
        <v>1136</v>
      </c>
      <c r="H39" s="30">
        <f t="shared" si="4"/>
        <v>1232</v>
      </c>
      <c r="I39" s="26" t="s">
        <v>384</v>
      </c>
      <c r="K39" s="31">
        <f t="shared" si="5"/>
        <v>15.75</v>
      </c>
      <c r="L39" s="38">
        <v>16</v>
      </c>
      <c r="M39" s="31">
        <f t="shared" si="6"/>
        <v>15.75</v>
      </c>
      <c r="O39" s="88" t="s">
        <v>384</v>
      </c>
      <c r="P39" s="33"/>
      <c r="Q39" s="29"/>
    </row>
    <row r="40" spans="1:17" s="30" customFormat="1" ht="12.75">
      <c r="A40" s="30">
        <v>38</v>
      </c>
      <c r="B40" s="30">
        <v>22637</v>
      </c>
      <c r="C40" s="30" t="s">
        <v>150</v>
      </c>
      <c r="D40" s="30" t="s">
        <v>12</v>
      </c>
      <c r="E40" s="38">
        <v>195</v>
      </c>
      <c r="F40" s="30">
        <f t="shared" si="3"/>
        <v>24</v>
      </c>
      <c r="G40" s="26">
        <v>1183</v>
      </c>
      <c r="H40" s="30">
        <f t="shared" si="4"/>
        <v>1207</v>
      </c>
      <c r="I40" s="26" t="s">
        <v>384</v>
      </c>
      <c r="K40" s="31">
        <f t="shared" si="5"/>
        <v>3.75</v>
      </c>
      <c r="L40" s="38">
        <v>4</v>
      </c>
      <c r="M40" s="31">
        <f t="shared" si="6"/>
        <v>3.75</v>
      </c>
      <c r="O40" s="88" t="s">
        <v>384</v>
      </c>
      <c r="P40" s="33"/>
      <c r="Q40" s="29"/>
    </row>
    <row r="41" spans="1:15" s="30" customFormat="1" ht="12.75">
      <c r="A41" s="30">
        <v>39</v>
      </c>
      <c r="B41" s="30">
        <v>17292</v>
      </c>
      <c r="C41" s="30" t="s">
        <v>207</v>
      </c>
      <c r="D41" s="30" t="s">
        <v>17</v>
      </c>
      <c r="E41" s="38">
        <v>185</v>
      </c>
      <c r="F41" s="30">
        <f t="shared" si="3"/>
        <v>66</v>
      </c>
      <c r="G41" s="30">
        <v>1140</v>
      </c>
      <c r="H41" s="30">
        <f t="shared" si="4"/>
        <v>1206</v>
      </c>
      <c r="I41" s="26" t="s">
        <v>422</v>
      </c>
      <c r="K41" s="31">
        <f t="shared" si="5"/>
        <v>11.25</v>
      </c>
      <c r="L41" s="38">
        <v>11</v>
      </c>
      <c r="M41" s="31">
        <f t="shared" si="6"/>
        <v>11.25</v>
      </c>
      <c r="O41" s="89" t="s">
        <v>384</v>
      </c>
    </row>
    <row r="42" spans="1:15" s="30" customFormat="1" ht="12.75">
      <c r="A42" s="30">
        <v>40</v>
      </c>
      <c r="B42" s="30">
        <v>22286</v>
      </c>
      <c r="C42" s="30" t="s">
        <v>145</v>
      </c>
      <c r="D42" s="30" t="s">
        <v>57</v>
      </c>
      <c r="E42" s="38">
        <v>178</v>
      </c>
      <c r="F42" s="30">
        <f t="shared" si="3"/>
        <v>102</v>
      </c>
      <c r="G42" s="26">
        <v>1104</v>
      </c>
      <c r="H42" s="30">
        <f t="shared" si="4"/>
        <v>1206</v>
      </c>
      <c r="I42" s="26" t="s">
        <v>384</v>
      </c>
      <c r="K42" s="31">
        <f t="shared" si="5"/>
        <v>16.5</v>
      </c>
      <c r="L42" s="38">
        <v>17</v>
      </c>
      <c r="M42" s="31">
        <f t="shared" si="6"/>
        <v>16.5</v>
      </c>
      <c r="O42" s="26" t="s">
        <v>384</v>
      </c>
    </row>
    <row r="43" spans="1:15" s="30" customFormat="1" ht="12.75">
      <c r="A43" s="30">
        <v>41</v>
      </c>
      <c r="B43" s="26">
        <v>24823</v>
      </c>
      <c r="C43" s="26" t="s">
        <v>499</v>
      </c>
      <c r="D43" s="26" t="s">
        <v>34</v>
      </c>
      <c r="E43" s="38">
        <v>0</v>
      </c>
      <c r="F43" s="30">
        <f t="shared" si="3"/>
        <v>228</v>
      </c>
      <c r="G43" s="30">
        <v>973</v>
      </c>
      <c r="H43" s="30">
        <f t="shared" si="4"/>
        <v>1201</v>
      </c>
      <c r="I43" s="26"/>
      <c r="K43" s="31">
        <f t="shared" si="5"/>
        <v>150</v>
      </c>
      <c r="L43" s="38">
        <v>38</v>
      </c>
      <c r="M43" s="31">
        <f t="shared" si="6"/>
        <v>38</v>
      </c>
      <c r="O43" s="89" t="s">
        <v>384</v>
      </c>
    </row>
    <row r="44" spans="1:15" s="30" customFormat="1" ht="12.75">
      <c r="A44" s="30">
        <v>42</v>
      </c>
      <c r="B44" s="30">
        <v>20598</v>
      </c>
      <c r="C44" s="30" t="s">
        <v>220</v>
      </c>
      <c r="D44" s="30" t="s">
        <v>17</v>
      </c>
      <c r="E44" s="30">
        <v>191</v>
      </c>
      <c r="F44" s="30">
        <f t="shared" si="3"/>
        <v>42</v>
      </c>
      <c r="G44" s="30">
        <v>1146</v>
      </c>
      <c r="H44" s="30">
        <f t="shared" si="4"/>
        <v>1188</v>
      </c>
      <c r="I44" s="26" t="s">
        <v>384</v>
      </c>
      <c r="K44" s="31">
        <f t="shared" si="5"/>
        <v>6.75</v>
      </c>
      <c r="L44" s="38">
        <v>7</v>
      </c>
      <c r="M44" s="31">
        <f t="shared" si="6"/>
        <v>6.75</v>
      </c>
      <c r="O44" s="89" t="s">
        <v>384</v>
      </c>
    </row>
    <row r="45" spans="1:15" s="30" customFormat="1" ht="12.75">
      <c r="A45" s="30">
        <v>43</v>
      </c>
      <c r="B45" s="30">
        <v>21089</v>
      </c>
      <c r="C45" s="30" t="s">
        <v>25</v>
      </c>
      <c r="D45" s="30" t="s">
        <v>19</v>
      </c>
      <c r="E45" s="38">
        <v>180</v>
      </c>
      <c r="F45" s="30">
        <f t="shared" si="3"/>
        <v>90</v>
      </c>
      <c r="G45" s="30">
        <v>1084</v>
      </c>
      <c r="H45" s="30">
        <f t="shared" si="4"/>
        <v>1174</v>
      </c>
      <c r="I45" s="26" t="s">
        <v>384</v>
      </c>
      <c r="K45" s="31">
        <f t="shared" si="5"/>
        <v>15</v>
      </c>
      <c r="L45" s="38">
        <v>15</v>
      </c>
      <c r="M45" s="31">
        <f>IF(K45&lt;0,0,K45)</f>
        <v>15</v>
      </c>
      <c r="O45" s="26" t="s">
        <v>384</v>
      </c>
    </row>
    <row r="46" spans="1:15" s="30" customFormat="1" ht="12.75">
      <c r="A46" s="30">
        <v>44</v>
      </c>
      <c r="B46" s="30">
        <v>22880</v>
      </c>
      <c r="C46" s="30" t="s">
        <v>283</v>
      </c>
      <c r="D46" s="30" t="s">
        <v>19</v>
      </c>
      <c r="E46" s="38">
        <v>187</v>
      </c>
      <c r="F46" s="30">
        <f t="shared" si="3"/>
        <v>60</v>
      </c>
      <c r="G46" s="30">
        <v>1111</v>
      </c>
      <c r="H46" s="30">
        <f t="shared" si="4"/>
        <v>1171</v>
      </c>
      <c r="I46" s="26" t="s">
        <v>384</v>
      </c>
      <c r="K46" s="31">
        <f t="shared" si="5"/>
        <v>9.75</v>
      </c>
      <c r="L46" s="38">
        <v>10</v>
      </c>
      <c r="M46" s="31">
        <f>IF(K46&gt;38,38,K46)</f>
        <v>9.75</v>
      </c>
      <c r="O46" s="26" t="s">
        <v>384</v>
      </c>
    </row>
    <row r="47" spans="1:15" s="30" customFormat="1" ht="12.75">
      <c r="A47" s="30">
        <v>45</v>
      </c>
      <c r="B47" s="26">
        <v>20117</v>
      </c>
      <c r="C47" s="26" t="s">
        <v>418</v>
      </c>
      <c r="D47" s="26" t="s">
        <v>17</v>
      </c>
      <c r="E47" s="38">
        <v>175</v>
      </c>
      <c r="F47" s="30">
        <f t="shared" si="3"/>
        <v>114</v>
      </c>
      <c r="G47" s="26">
        <v>1056</v>
      </c>
      <c r="H47" s="30">
        <f t="shared" si="4"/>
        <v>1170</v>
      </c>
      <c r="I47" s="26" t="s">
        <v>384</v>
      </c>
      <c r="K47" s="31">
        <f t="shared" si="5"/>
        <v>18.75</v>
      </c>
      <c r="L47" s="38">
        <v>19</v>
      </c>
      <c r="M47" s="31">
        <f>IF(K47&gt;38,38,K47)</f>
        <v>18.75</v>
      </c>
      <c r="O47" s="26" t="s">
        <v>384</v>
      </c>
    </row>
    <row r="48" spans="1:15" s="30" customFormat="1" ht="12.75">
      <c r="A48" s="30">
        <v>46</v>
      </c>
      <c r="B48" s="38">
        <v>23305</v>
      </c>
      <c r="C48" s="38" t="s">
        <v>350</v>
      </c>
      <c r="D48" s="38" t="s">
        <v>17</v>
      </c>
      <c r="E48" s="38">
        <v>171</v>
      </c>
      <c r="F48" s="30">
        <f t="shared" si="3"/>
        <v>132</v>
      </c>
      <c r="G48" s="30">
        <v>1031</v>
      </c>
      <c r="H48" s="30">
        <f t="shared" si="4"/>
        <v>1163</v>
      </c>
      <c r="I48" s="26" t="s">
        <v>384</v>
      </c>
      <c r="K48" s="31">
        <f t="shared" si="5"/>
        <v>21.75</v>
      </c>
      <c r="L48" s="38">
        <v>22</v>
      </c>
      <c r="M48" s="31">
        <f>IF(K48&gt;38,38,K48)</f>
        <v>21.75</v>
      </c>
      <c r="O48" s="26" t="s">
        <v>384</v>
      </c>
    </row>
    <row r="49" spans="1:15" s="30" customFormat="1" ht="12.75">
      <c r="A49" s="30">
        <v>47</v>
      </c>
      <c r="B49" s="38">
        <v>24001</v>
      </c>
      <c r="C49" s="38" t="s">
        <v>380</v>
      </c>
      <c r="D49" s="38" t="s">
        <v>19</v>
      </c>
      <c r="E49" s="38">
        <v>188</v>
      </c>
      <c r="F49" s="30">
        <f t="shared" si="3"/>
        <v>54</v>
      </c>
      <c r="G49" s="38">
        <v>1106</v>
      </c>
      <c r="H49" s="30">
        <f t="shared" si="4"/>
        <v>1160</v>
      </c>
      <c r="I49" s="26" t="s">
        <v>384</v>
      </c>
      <c r="J49" s="26" t="s">
        <v>298</v>
      </c>
      <c r="K49" s="31">
        <f t="shared" si="5"/>
        <v>9</v>
      </c>
      <c r="L49" s="38">
        <v>9</v>
      </c>
      <c r="M49" s="31">
        <f>IF(K49&gt;38,38,K49)</f>
        <v>9</v>
      </c>
      <c r="O49" s="26" t="s">
        <v>384</v>
      </c>
    </row>
    <row r="50" spans="1:15" s="30" customFormat="1" ht="12.75">
      <c r="A50" s="30">
        <v>48</v>
      </c>
      <c r="B50" s="30">
        <v>17152</v>
      </c>
      <c r="C50" s="30" t="s">
        <v>28</v>
      </c>
      <c r="D50" s="30" t="s">
        <v>14</v>
      </c>
      <c r="E50" s="38">
        <v>197</v>
      </c>
      <c r="F50" s="30">
        <f t="shared" si="3"/>
        <v>12</v>
      </c>
      <c r="G50" s="26">
        <v>1147</v>
      </c>
      <c r="H50" s="30">
        <f t="shared" si="4"/>
        <v>1159</v>
      </c>
      <c r="I50" s="26" t="s">
        <v>384</v>
      </c>
      <c r="K50" s="31">
        <f t="shared" si="5"/>
        <v>2.25</v>
      </c>
      <c r="L50" s="38">
        <v>2</v>
      </c>
      <c r="M50" s="31">
        <f>IF(K50&lt;0,0,K50)</f>
        <v>2.25</v>
      </c>
      <c r="O50" s="26" t="s">
        <v>384</v>
      </c>
    </row>
    <row r="51" spans="1:17" s="30" customFormat="1" ht="12.75">
      <c r="A51" s="30">
        <v>49</v>
      </c>
      <c r="B51" s="26">
        <v>24695</v>
      </c>
      <c r="C51" s="26" t="s">
        <v>495</v>
      </c>
      <c r="D51" s="26" t="s">
        <v>24</v>
      </c>
      <c r="E51" s="26">
        <v>181</v>
      </c>
      <c r="F51" s="30">
        <f t="shared" si="3"/>
        <v>84</v>
      </c>
      <c r="G51" s="30">
        <v>1070</v>
      </c>
      <c r="H51" s="30">
        <f t="shared" si="4"/>
        <v>1154</v>
      </c>
      <c r="I51" s="26" t="s">
        <v>384</v>
      </c>
      <c r="K51" s="31">
        <f t="shared" si="5"/>
        <v>14.25</v>
      </c>
      <c r="L51" s="38">
        <v>14</v>
      </c>
      <c r="M51" s="31">
        <f>IF(K51&gt;38,38,K51)</f>
        <v>14.25</v>
      </c>
      <c r="O51" s="26" t="s">
        <v>384</v>
      </c>
      <c r="P51" s="33"/>
      <c r="Q51" s="29"/>
    </row>
    <row r="52" spans="1:15" s="30" customFormat="1" ht="12.75">
      <c r="A52" s="30">
        <v>50</v>
      </c>
      <c r="B52" s="30">
        <v>21138</v>
      </c>
      <c r="C52" s="30" t="s">
        <v>77</v>
      </c>
      <c r="D52" s="30" t="s">
        <v>17</v>
      </c>
      <c r="E52" s="38">
        <v>173</v>
      </c>
      <c r="F52" s="30">
        <f t="shared" si="3"/>
        <v>120</v>
      </c>
      <c r="G52" s="26">
        <v>1024</v>
      </c>
      <c r="H52" s="30">
        <f t="shared" si="4"/>
        <v>1144</v>
      </c>
      <c r="I52" s="26" t="s">
        <v>384</v>
      </c>
      <c r="K52" s="31">
        <f t="shared" si="5"/>
        <v>20.25</v>
      </c>
      <c r="L52" s="38">
        <v>20</v>
      </c>
      <c r="M52" s="31">
        <f>IF(K52&gt;38,38,K52)</f>
        <v>20.25</v>
      </c>
      <c r="O52" s="26" t="s">
        <v>384</v>
      </c>
    </row>
    <row r="53" spans="1:15" s="30" customFormat="1" ht="12.75">
      <c r="A53" s="30">
        <v>51</v>
      </c>
      <c r="B53" s="30">
        <v>17157</v>
      </c>
      <c r="C53" s="30" t="s">
        <v>261</v>
      </c>
      <c r="D53" t="s">
        <v>12</v>
      </c>
      <c r="E53" s="38">
        <v>204</v>
      </c>
      <c r="F53" s="30">
        <f t="shared" si="3"/>
        <v>0</v>
      </c>
      <c r="G53" s="30">
        <v>1141</v>
      </c>
      <c r="H53" s="30">
        <f t="shared" si="4"/>
        <v>1141</v>
      </c>
      <c r="I53" s="26" t="s">
        <v>384</v>
      </c>
      <c r="K53" s="31">
        <f t="shared" si="5"/>
        <v>-3</v>
      </c>
      <c r="L53" s="38">
        <v>0</v>
      </c>
      <c r="M53" s="31">
        <f>IF(K53&lt;0,0,K53)</f>
        <v>0</v>
      </c>
      <c r="O53" s="26" t="s">
        <v>384</v>
      </c>
    </row>
    <row r="54" spans="1:15" s="30" customFormat="1" ht="12.75">
      <c r="A54" s="30">
        <v>52</v>
      </c>
      <c r="B54" s="38">
        <v>23274</v>
      </c>
      <c r="C54" s="38" t="s">
        <v>343</v>
      </c>
      <c r="D54" s="38" t="s">
        <v>19</v>
      </c>
      <c r="E54" s="38">
        <v>192</v>
      </c>
      <c r="F54" s="30">
        <f t="shared" si="3"/>
        <v>36</v>
      </c>
      <c r="G54" s="30">
        <v>1103</v>
      </c>
      <c r="H54" s="30">
        <f t="shared" si="4"/>
        <v>1139</v>
      </c>
      <c r="I54" s="26" t="s">
        <v>384</v>
      </c>
      <c r="K54" s="31">
        <f t="shared" si="5"/>
        <v>6</v>
      </c>
      <c r="L54" s="38">
        <v>6</v>
      </c>
      <c r="M54" s="31">
        <f>IF(K54&gt;38,38,K54)</f>
        <v>6</v>
      </c>
      <c r="O54" s="26" t="s">
        <v>384</v>
      </c>
    </row>
    <row r="55" spans="1:15" s="30" customFormat="1" ht="12.75">
      <c r="A55" s="30">
        <v>53</v>
      </c>
      <c r="B55" s="30">
        <v>17226</v>
      </c>
      <c r="C55" s="30" t="s">
        <v>152</v>
      </c>
      <c r="D55" s="30" t="s">
        <v>12</v>
      </c>
      <c r="E55" s="38">
        <v>182</v>
      </c>
      <c r="F55" s="30">
        <f t="shared" si="3"/>
        <v>84</v>
      </c>
      <c r="G55" s="30">
        <v>1037</v>
      </c>
      <c r="H55" s="30">
        <f t="shared" si="4"/>
        <v>1121</v>
      </c>
      <c r="I55" s="26" t="s">
        <v>384</v>
      </c>
      <c r="K55" s="31">
        <f t="shared" si="5"/>
        <v>13.5</v>
      </c>
      <c r="L55" s="38">
        <v>14</v>
      </c>
      <c r="M55" s="31">
        <f>IF(K55&lt;0,0,K55)</f>
        <v>13.5</v>
      </c>
      <c r="O55" s="26" t="s">
        <v>384</v>
      </c>
    </row>
    <row r="56" spans="1:15" s="30" customFormat="1" ht="12.75">
      <c r="A56" s="30">
        <v>54</v>
      </c>
      <c r="B56" s="26">
        <v>24410</v>
      </c>
      <c r="C56" s="26" t="s">
        <v>411</v>
      </c>
      <c r="D56" s="26" t="s">
        <v>17</v>
      </c>
      <c r="E56" s="38">
        <v>150</v>
      </c>
      <c r="F56" s="30">
        <f t="shared" si="3"/>
        <v>228</v>
      </c>
      <c r="G56" s="30">
        <v>878</v>
      </c>
      <c r="H56" s="30">
        <f t="shared" si="4"/>
        <v>1106</v>
      </c>
      <c r="I56" s="26" t="s">
        <v>384</v>
      </c>
      <c r="K56" s="31">
        <f t="shared" si="5"/>
        <v>37.5</v>
      </c>
      <c r="L56" s="38">
        <v>38</v>
      </c>
      <c r="M56" s="31">
        <f>IF(K56&gt;38,38,K56)</f>
        <v>37.5</v>
      </c>
      <c r="O56" s="26" t="s">
        <v>384</v>
      </c>
    </row>
    <row r="57" spans="1:15" s="30" customFormat="1" ht="12.75">
      <c r="A57" s="30">
        <v>55</v>
      </c>
      <c r="B57" s="30">
        <v>21257</v>
      </c>
      <c r="C57" s="30" t="s">
        <v>32</v>
      </c>
      <c r="D57" s="30" t="s">
        <v>19</v>
      </c>
      <c r="E57" s="38">
        <v>180</v>
      </c>
      <c r="F57" s="30">
        <f t="shared" si="3"/>
        <v>90</v>
      </c>
      <c r="G57" s="30">
        <v>1013</v>
      </c>
      <c r="H57" s="30">
        <f t="shared" si="4"/>
        <v>1103</v>
      </c>
      <c r="I57" s="26" t="s">
        <v>384</v>
      </c>
      <c r="K57" s="31">
        <f t="shared" si="5"/>
        <v>15</v>
      </c>
      <c r="L57" s="38">
        <v>15</v>
      </c>
      <c r="M57" s="31">
        <f>IF(K57&lt;0,0,K57)</f>
        <v>15</v>
      </c>
      <c r="O57" s="26" t="s">
        <v>384</v>
      </c>
    </row>
    <row r="58" spans="1:15" s="30" customFormat="1" ht="12.75">
      <c r="A58" s="30">
        <v>56</v>
      </c>
      <c r="B58" s="30">
        <v>21342</v>
      </c>
      <c r="C58" s="30" t="s">
        <v>135</v>
      </c>
      <c r="D58" s="30" t="s">
        <v>12</v>
      </c>
      <c r="E58" s="38">
        <v>180</v>
      </c>
      <c r="F58" s="30">
        <f t="shared" si="3"/>
        <v>90</v>
      </c>
      <c r="G58" s="30">
        <v>993</v>
      </c>
      <c r="H58" s="30">
        <f t="shared" si="4"/>
        <v>1083</v>
      </c>
      <c r="I58" s="26" t="s">
        <v>384</v>
      </c>
      <c r="J58" s="30" t="s">
        <v>298</v>
      </c>
      <c r="K58" s="31">
        <f t="shared" si="5"/>
        <v>15</v>
      </c>
      <c r="L58" s="38">
        <v>15</v>
      </c>
      <c r="M58" s="31">
        <f>IF(K58&gt;38,38,K58)</f>
        <v>15</v>
      </c>
      <c r="O58" s="26" t="s">
        <v>384</v>
      </c>
    </row>
    <row r="59" spans="1:14" s="30" customFormat="1" ht="12.75">
      <c r="A59" s="30">
        <v>57</v>
      </c>
      <c r="B59" s="38">
        <v>24479</v>
      </c>
      <c r="C59" t="s">
        <v>400</v>
      </c>
      <c r="D59" t="s">
        <v>17</v>
      </c>
      <c r="E59" s="38">
        <v>183</v>
      </c>
      <c r="F59" s="30">
        <f aca="true" t="shared" si="7" ref="F59:F89">L59*6</f>
        <v>78</v>
      </c>
      <c r="H59" s="30">
        <f aca="true" t="shared" si="8" ref="H59:H89">F59+G59</f>
        <v>78</v>
      </c>
      <c r="I59" s="26" t="s">
        <v>384</v>
      </c>
      <c r="K59" s="31">
        <f aca="true" t="shared" si="9" ref="K59:K89">(200-E59)*(75/100)</f>
        <v>12.75</v>
      </c>
      <c r="L59" s="38">
        <v>13</v>
      </c>
      <c r="M59" s="31">
        <f aca="true" t="shared" si="10" ref="M59:M84">IF(K59&gt;38,38,K59)</f>
        <v>12.75</v>
      </c>
      <c r="N59" s="26"/>
    </row>
    <row r="60" spans="1:14" s="30" customFormat="1" ht="12.75">
      <c r="A60" s="30">
        <v>58</v>
      </c>
      <c r="B60" s="38">
        <v>22870</v>
      </c>
      <c r="C60" s="38" t="s">
        <v>359</v>
      </c>
      <c r="D60" s="38" t="s">
        <v>19</v>
      </c>
      <c r="E60" s="38">
        <v>191</v>
      </c>
      <c r="F60" s="30">
        <f t="shared" si="7"/>
        <v>42</v>
      </c>
      <c r="H60" s="30">
        <f t="shared" si="8"/>
        <v>42</v>
      </c>
      <c r="I60" s="26" t="s">
        <v>422</v>
      </c>
      <c r="K60" s="31">
        <f t="shared" si="9"/>
        <v>6.75</v>
      </c>
      <c r="L60" s="38">
        <v>7</v>
      </c>
      <c r="M60" s="31">
        <f t="shared" si="10"/>
        <v>6.75</v>
      </c>
      <c r="N60" s="26"/>
    </row>
    <row r="61" spans="1:14" s="30" customFormat="1" ht="12.75">
      <c r="A61" s="30">
        <v>59</v>
      </c>
      <c r="B61" s="30">
        <v>22262</v>
      </c>
      <c r="C61" s="30" t="s">
        <v>46</v>
      </c>
      <c r="D61" s="30" t="s">
        <v>24</v>
      </c>
      <c r="E61" s="38">
        <v>197</v>
      </c>
      <c r="F61" s="30">
        <f t="shared" si="7"/>
        <v>12</v>
      </c>
      <c r="H61" s="30">
        <f t="shared" si="8"/>
        <v>12</v>
      </c>
      <c r="I61" s="26" t="s">
        <v>384</v>
      </c>
      <c r="J61" s="30" t="s">
        <v>298</v>
      </c>
      <c r="K61" s="31">
        <f t="shared" si="9"/>
        <v>2.25</v>
      </c>
      <c r="L61" s="30">
        <v>2</v>
      </c>
      <c r="M61" s="31">
        <f t="shared" si="10"/>
        <v>2.25</v>
      </c>
      <c r="N61" s="26"/>
    </row>
    <row r="62" spans="1:14" s="30" customFormat="1" ht="12.75">
      <c r="A62" s="30">
        <v>60</v>
      </c>
      <c r="B62" s="38">
        <v>23485</v>
      </c>
      <c r="C62" s="38" t="s">
        <v>363</v>
      </c>
      <c r="D62" s="38" t="s">
        <v>19</v>
      </c>
      <c r="E62" s="38">
        <v>147</v>
      </c>
      <c r="F62" s="30">
        <f t="shared" si="7"/>
        <v>228</v>
      </c>
      <c r="G62" s="38"/>
      <c r="H62" s="30">
        <f t="shared" si="8"/>
        <v>228</v>
      </c>
      <c r="I62" s="26" t="s">
        <v>384</v>
      </c>
      <c r="K62" s="31">
        <f t="shared" si="9"/>
        <v>39.75</v>
      </c>
      <c r="L62" s="38">
        <v>38</v>
      </c>
      <c r="M62" s="31">
        <f t="shared" si="10"/>
        <v>38</v>
      </c>
      <c r="N62" s="26"/>
    </row>
    <row r="63" spans="1:13" s="30" customFormat="1" ht="12.75">
      <c r="A63" s="30">
        <v>61</v>
      </c>
      <c r="B63" s="30">
        <v>21680</v>
      </c>
      <c r="C63" s="30" t="s">
        <v>47</v>
      </c>
      <c r="D63" s="30" t="s">
        <v>24</v>
      </c>
      <c r="E63" s="30">
        <v>136</v>
      </c>
      <c r="F63" s="30">
        <f t="shared" si="7"/>
        <v>228</v>
      </c>
      <c r="H63" s="30">
        <f t="shared" si="8"/>
        <v>228</v>
      </c>
      <c r="I63" s="26" t="s">
        <v>422</v>
      </c>
      <c r="K63" s="31">
        <f t="shared" si="9"/>
        <v>48</v>
      </c>
      <c r="L63" s="38">
        <v>38</v>
      </c>
      <c r="M63" s="31">
        <f t="shared" si="10"/>
        <v>38</v>
      </c>
    </row>
    <row r="64" spans="1:13" s="30" customFormat="1" ht="12.75">
      <c r="A64" s="30">
        <v>62</v>
      </c>
      <c r="B64" s="30">
        <v>20235</v>
      </c>
      <c r="C64" s="30" t="s">
        <v>110</v>
      </c>
      <c r="D64" s="30" t="s">
        <v>34</v>
      </c>
      <c r="E64" s="38">
        <v>162</v>
      </c>
      <c r="F64" s="30">
        <f t="shared" si="7"/>
        <v>174</v>
      </c>
      <c r="H64" s="30">
        <f t="shared" si="8"/>
        <v>174</v>
      </c>
      <c r="I64" s="26" t="s">
        <v>384</v>
      </c>
      <c r="K64" s="31">
        <f t="shared" si="9"/>
        <v>28.5</v>
      </c>
      <c r="L64" s="38">
        <v>29</v>
      </c>
      <c r="M64" s="31">
        <f t="shared" si="10"/>
        <v>28.5</v>
      </c>
    </row>
    <row r="65" spans="1:13" s="30" customFormat="1" ht="12.75">
      <c r="A65" s="30">
        <v>63</v>
      </c>
      <c r="B65" s="30">
        <v>23151</v>
      </c>
      <c r="C65" s="30" t="s">
        <v>316</v>
      </c>
      <c r="D65" s="30" t="s">
        <v>19</v>
      </c>
      <c r="E65" s="38">
        <v>137</v>
      </c>
      <c r="F65" s="30">
        <f t="shared" si="7"/>
        <v>228</v>
      </c>
      <c r="H65" s="30">
        <f t="shared" si="8"/>
        <v>228</v>
      </c>
      <c r="I65" s="26" t="s">
        <v>422</v>
      </c>
      <c r="K65" s="31">
        <f t="shared" si="9"/>
        <v>47.25</v>
      </c>
      <c r="L65" s="38">
        <v>38</v>
      </c>
      <c r="M65" s="31">
        <f t="shared" si="10"/>
        <v>38</v>
      </c>
    </row>
    <row r="66" spans="1:15" s="30" customFormat="1" ht="12.75">
      <c r="A66" s="30">
        <v>64</v>
      </c>
      <c r="B66" s="38">
        <v>22838</v>
      </c>
      <c r="C66" s="38" t="s">
        <v>347</v>
      </c>
      <c r="D66" s="38" t="s">
        <v>34</v>
      </c>
      <c r="E66" s="38">
        <v>123</v>
      </c>
      <c r="F66" s="30">
        <f t="shared" si="7"/>
        <v>228</v>
      </c>
      <c r="H66" s="30">
        <f t="shared" si="8"/>
        <v>228</v>
      </c>
      <c r="I66" s="26" t="s">
        <v>422</v>
      </c>
      <c r="K66" s="31">
        <f t="shared" si="9"/>
        <v>57.75</v>
      </c>
      <c r="L66" s="38">
        <v>38</v>
      </c>
      <c r="M66" s="31">
        <f t="shared" si="10"/>
        <v>38</v>
      </c>
      <c r="O66" s="32"/>
    </row>
    <row r="67" spans="1:13" s="30" customFormat="1" ht="12.75">
      <c r="A67" s="30">
        <v>65</v>
      </c>
      <c r="B67" s="38">
        <v>10579</v>
      </c>
      <c r="C67" s="38" t="s">
        <v>478</v>
      </c>
      <c r="D67" s="38" t="s">
        <v>12</v>
      </c>
      <c r="E67" s="38">
        <v>187</v>
      </c>
      <c r="F67" s="26">
        <f t="shared" si="7"/>
        <v>60</v>
      </c>
      <c r="H67" s="26">
        <f t="shared" si="8"/>
        <v>60</v>
      </c>
      <c r="I67" s="26" t="s">
        <v>384</v>
      </c>
      <c r="K67" s="31">
        <f t="shared" si="9"/>
        <v>9.75</v>
      </c>
      <c r="L67" s="38">
        <v>10</v>
      </c>
      <c r="M67" s="31">
        <f t="shared" si="10"/>
        <v>9.75</v>
      </c>
    </row>
    <row r="68" spans="1:15" s="30" customFormat="1" ht="12.75">
      <c r="A68" s="30">
        <v>66</v>
      </c>
      <c r="B68" s="30">
        <v>22273</v>
      </c>
      <c r="C68" s="30" t="s">
        <v>111</v>
      </c>
      <c r="D68" s="30" t="s">
        <v>24</v>
      </c>
      <c r="E68" s="38">
        <v>186</v>
      </c>
      <c r="F68" s="26">
        <f t="shared" si="7"/>
        <v>66</v>
      </c>
      <c r="H68" s="30">
        <f t="shared" si="8"/>
        <v>66</v>
      </c>
      <c r="I68" s="26" t="s">
        <v>384</v>
      </c>
      <c r="K68" s="31">
        <f t="shared" si="9"/>
        <v>10.5</v>
      </c>
      <c r="L68" s="38">
        <v>11</v>
      </c>
      <c r="M68" s="31">
        <f t="shared" si="10"/>
        <v>10.5</v>
      </c>
      <c r="O68" s="32"/>
    </row>
    <row r="69" spans="1:17" s="30" customFormat="1" ht="12.75">
      <c r="A69" s="30">
        <v>67</v>
      </c>
      <c r="B69" s="30">
        <v>21892</v>
      </c>
      <c r="C69" s="30" t="s">
        <v>155</v>
      </c>
      <c r="D69" s="30" t="s">
        <v>36</v>
      </c>
      <c r="E69" s="38">
        <v>165</v>
      </c>
      <c r="F69" s="30">
        <f t="shared" si="7"/>
        <v>156</v>
      </c>
      <c r="H69" s="30">
        <f t="shared" si="8"/>
        <v>156</v>
      </c>
      <c r="I69" s="26" t="s">
        <v>384</v>
      </c>
      <c r="K69" s="31">
        <f t="shared" si="9"/>
        <v>26.25</v>
      </c>
      <c r="L69" s="38">
        <v>26</v>
      </c>
      <c r="M69" s="31">
        <f t="shared" si="10"/>
        <v>26.25</v>
      </c>
      <c r="P69" s="33"/>
      <c r="Q69" s="29"/>
    </row>
    <row r="70" spans="1:13" s="30" customFormat="1" ht="12.75">
      <c r="A70" s="30">
        <v>68</v>
      </c>
      <c r="B70" s="26">
        <v>24759</v>
      </c>
      <c r="C70" s="26" t="s">
        <v>479</v>
      </c>
      <c r="D70" s="26" t="s">
        <v>34</v>
      </c>
      <c r="E70" s="38">
        <v>167</v>
      </c>
      <c r="F70" s="26">
        <f t="shared" si="7"/>
        <v>150</v>
      </c>
      <c r="H70" s="26">
        <f t="shared" si="8"/>
        <v>150</v>
      </c>
      <c r="I70" s="26" t="s">
        <v>384</v>
      </c>
      <c r="K70" s="31">
        <f t="shared" si="9"/>
        <v>24.75</v>
      </c>
      <c r="L70" s="38">
        <v>25</v>
      </c>
      <c r="M70" s="31">
        <f t="shared" si="10"/>
        <v>24.75</v>
      </c>
    </row>
    <row r="71" spans="2:13" s="30" customFormat="1" ht="12.75">
      <c r="B71" s="26">
        <v>24504</v>
      </c>
      <c r="C71" s="26" t="s">
        <v>480</v>
      </c>
      <c r="D71" s="26" t="s">
        <v>14</v>
      </c>
      <c r="E71" s="38">
        <v>164</v>
      </c>
      <c r="F71" s="26">
        <f t="shared" si="7"/>
        <v>162</v>
      </c>
      <c r="H71" s="26">
        <f t="shared" si="8"/>
        <v>162</v>
      </c>
      <c r="I71" s="26" t="s">
        <v>384</v>
      </c>
      <c r="K71" s="31">
        <f t="shared" si="9"/>
        <v>27</v>
      </c>
      <c r="L71" s="38">
        <v>27</v>
      </c>
      <c r="M71" s="31">
        <f t="shared" si="10"/>
        <v>27</v>
      </c>
    </row>
    <row r="72" spans="2:13" s="30" customFormat="1" ht="12.75">
      <c r="B72" s="30">
        <v>20239</v>
      </c>
      <c r="C72" s="30" t="s">
        <v>163</v>
      </c>
      <c r="D72" s="30" t="s">
        <v>36</v>
      </c>
      <c r="E72" s="38">
        <v>184</v>
      </c>
      <c r="F72" s="30">
        <f t="shared" si="7"/>
        <v>72</v>
      </c>
      <c r="H72" s="30">
        <f t="shared" si="8"/>
        <v>72</v>
      </c>
      <c r="I72" s="26" t="s">
        <v>384</v>
      </c>
      <c r="K72" s="31">
        <f t="shared" si="9"/>
        <v>12</v>
      </c>
      <c r="L72" s="38">
        <v>12</v>
      </c>
      <c r="M72" s="31">
        <f t="shared" si="10"/>
        <v>12</v>
      </c>
    </row>
    <row r="73" spans="2:13" s="30" customFormat="1" ht="12.75">
      <c r="B73" s="30">
        <v>17270</v>
      </c>
      <c r="C73" s="30" t="s">
        <v>257</v>
      </c>
      <c r="D73" s="30" t="s">
        <v>17</v>
      </c>
      <c r="E73" s="38">
        <v>189</v>
      </c>
      <c r="F73" s="30">
        <f t="shared" si="7"/>
        <v>48</v>
      </c>
      <c r="H73" s="30">
        <f t="shared" si="8"/>
        <v>48</v>
      </c>
      <c r="I73" s="26" t="s">
        <v>384</v>
      </c>
      <c r="K73" s="31">
        <f t="shared" si="9"/>
        <v>8.25</v>
      </c>
      <c r="L73" s="38">
        <v>8</v>
      </c>
      <c r="M73" s="31">
        <f t="shared" si="10"/>
        <v>8.25</v>
      </c>
    </row>
    <row r="74" spans="2:13" s="30" customFormat="1" ht="12.75">
      <c r="B74" s="26">
        <v>1169</v>
      </c>
      <c r="C74" s="26" t="s">
        <v>22</v>
      </c>
      <c r="D74" t="s">
        <v>12</v>
      </c>
      <c r="E74" s="26">
        <v>198</v>
      </c>
      <c r="F74" s="30">
        <f t="shared" si="7"/>
        <v>12</v>
      </c>
      <c r="G74" s="26"/>
      <c r="H74" s="26">
        <f t="shared" si="8"/>
        <v>12</v>
      </c>
      <c r="I74" s="26" t="s">
        <v>384</v>
      </c>
      <c r="J74" s="26"/>
      <c r="K74" s="27">
        <f t="shared" si="9"/>
        <v>1.5</v>
      </c>
      <c r="L74" s="38">
        <v>2</v>
      </c>
      <c r="M74" s="27">
        <f t="shared" si="10"/>
        <v>1.5</v>
      </c>
    </row>
    <row r="75" spans="2:15" s="30" customFormat="1" ht="12.75">
      <c r="B75" s="38">
        <v>23470</v>
      </c>
      <c r="C75" s="38" t="s">
        <v>362</v>
      </c>
      <c r="D75" s="38" t="s">
        <v>36</v>
      </c>
      <c r="E75" s="38">
        <v>152</v>
      </c>
      <c r="F75" s="30">
        <f t="shared" si="7"/>
        <v>216</v>
      </c>
      <c r="G75" s="38"/>
      <c r="H75" s="30">
        <f t="shared" si="8"/>
        <v>216</v>
      </c>
      <c r="I75" s="26" t="s">
        <v>384</v>
      </c>
      <c r="K75" s="31">
        <f t="shared" si="9"/>
        <v>36</v>
      </c>
      <c r="L75" s="38">
        <v>36</v>
      </c>
      <c r="M75" s="31">
        <f t="shared" si="10"/>
        <v>36</v>
      </c>
      <c r="O75" s="32"/>
    </row>
    <row r="76" spans="2:13" s="30" customFormat="1" ht="12.75">
      <c r="B76" s="30">
        <v>21893</v>
      </c>
      <c r="C76" s="30" t="s">
        <v>89</v>
      </c>
      <c r="D76" s="30" t="s">
        <v>36</v>
      </c>
      <c r="E76" s="38">
        <v>177</v>
      </c>
      <c r="F76" s="30">
        <f t="shared" si="7"/>
        <v>102</v>
      </c>
      <c r="H76" s="30">
        <f t="shared" si="8"/>
        <v>102</v>
      </c>
      <c r="I76" s="26" t="s">
        <v>384</v>
      </c>
      <c r="K76" s="31">
        <f t="shared" si="9"/>
        <v>17.25</v>
      </c>
      <c r="L76" s="38">
        <v>17</v>
      </c>
      <c r="M76" s="31">
        <f t="shared" si="10"/>
        <v>17.25</v>
      </c>
    </row>
    <row r="77" spans="2:15" s="30" customFormat="1" ht="12.75">
      <c r="B77" s="30">
        <v>17120</v>
      </c>
      <c r="C77" s="30" t="s">
        <v>201</v>
      </c>
      <c r="D77" s="30" t="s">
        <v>14</v>
      </c>
      <c r="E77" s="38">
        <v>172</v>
      </c>
      <c r="F77" s="30">
        <f t="shared" si="7"/>
        <v>126</v>
      </c>
      <c r="H77" s="30">
        <f t="shared" si="8"/>
        <v>126</v>
      </c>
      <c r="I77" s="26" t="s">
        <v>384</v>
      </c>
      <c r="K77" s="31">
        <f t="shared" si="9"/>
        <v>21</v>
      </c>
      <c r="L77" s="38">
        <v>21</v>
      </c>
      <c r="M77" s="31">
        <f t="shared" si="10"/>
        <v>21</v>
      </c>
      <c r="O77" s="32"/>
    </row>
    <row r="78" spans="2:15" s="30" customFormat="1" ht="12.75">
      <c r="B78" s="26">
        <v>3912</v>
      </c>
      <c r="C78" s="26" t="s">
        <v>127</v>
      </c>
      <c r="D78" s="26" t="s">
        <v>36</v>
      </c>
      <c r="E78" s="26">
        <v>170</v>
      </c>
      <c r="F78" s="30">
        <f t="shared" si="7"/>
        <v>138</v>
      </c>
      <c r="G78" s="26"/>
      <c r="H78" s="26">
        <f t="shared" si="8"/>
        <v>138</v>
      </c>
      <c r="I78" s="26" t="s">
        <v>384</v>
      </c>
      <c r="J78" s="26"/>
      <c r="K78" s="27">
        <f t="shared" si="9"/>
        <v>22.5</v>
      </c>
      <c r="L78" s="38">
        <v>23</v>
      </c>
      <c r="M78" s="27">
        <f t="shared" si="10"/>
        <v>22.5</v>
      </c>
      <c r="O78" s="32"/>
    </row>
    <row r="79" spans="2:15" s="30" customFormat="1" ht="12.75">
      <c r="B79" s="30">
        <v>21555</v>
      </c>
      <c r="C79" s="30" t="s">
        <v>92</v>
      </c>
      <c r="D79" s="30" t="s">
        <v>24</v>
      </c>
      <c r="E79" s="38">
        <v>176</v>
      </c>
      <c r="F79" s="30">
        <f t="shared" si="7"/>
        <v>108</v>
      </c>
      <c r="H79" s="30">
        <f t="shared" si="8"/>
        <v>108</v>
      </c>
      <c r="I79" s="26" t="s">
        <v>384</v>
      </c>
      <c r="K79" s="31">
        <f t="shared" si="9"/>
        <v>18</v>
      </c>
      <c r="L79" s="38">
        <v>18</v>
      </c>
      <c r="M79" s="31">
        <f t="shared" si="10"/>
        <v>18</v>
      </c>
      <c r="O79" s="32"/>
    </row>
    <row r="80" spans="2:15" s="30" customFormat="1" ht="12.75">
      <c r="B80" s="30">
        <v>20237</v>
      </c>
      <c r="C80" s="30" t="s">
        <v>112</v>
      </c>
      <c r="D80" s="30" t="s">
        <v>34</v>
      </c>
      <c r="E80" s="38">
        <v>163</v>
      </c>
      <c r="F80" s="30">
        <f t="shared" si="7"/>
        <v>168</v>
      </c>
      <c r="H80" s="30">
        <f t="shared" si="8"/>
        <v>168</v>
      </c>
      <c r="I80" s="26" t="s">
        <v>384</v>
      </c>
      <c r="K80" s="31">
        <f t="shared" si="9"/>
        <v>27.75</v>
      </c>
      <c r="L80" s="38">
        <v>28</v>
      </c>
      <c r="M80" s="31">
        <f t="shared" si="10"/>
        <v>27.75</v>
      </c>
      <c r="O80" s="32"/>
    </row>
    <row r="81" spans="2:13" s="30" customFormat="1" ht="12.75">
      <c r="B81" s="26">
        <v>24762</v>
      </c>
      <c r="C81" s="26" t="s">
        <v>481</v>
      </c>
      <c r="D81" s="26" t="s">
        <v>12</v>
      </c>
      <c r="E81" s="38">
        <v>129</v>
      </c>
      <c r="F81" s="26">
        <f t="shared" si="7"/>
        <v>228</v>
      </c>
      <c r="H81" s="26">
        <f t="shared" si="8"/>
        <v>228</v>
      </c>
      <c r="I81" s="26" t="s">
        <v>384</v>
      </c>
      <c r="K81" s="31">
        <f t="shared" si="9"/>
        <v>53.25</v>
      </c>
      <c r="L81" s="38">
        <v>38</v>
      </c>
      <c r="M81" s="31">
        <f t="shared" si="10"/>
        <v>38</v>
      </c>
    </row>
    <row r="82" spans="2:13" s="30" customFormat="1" ht="12.75">
      <c r="B82" s="26">
        <v>24536</v>
      </c>
      <c r="C82" s="26" t="s">
        <v>401</v>
      </c>
      <c r="D82" s="26" t="s">
        <v>19</v>
      </c>
      <c r="E82" s="26">
        <v>170</v>
      </c>
      <c r="F82" s="30">
        <f t="shared" si="7"/>
        <v>138</v>
      </c>
      <c r="G82" s="26"/>
      <c r="H82" s="26">
        <f t="shared" si="8"/>
        <v>138</v>
      </c>
      <c r="I82" s="26" t="s">
        <v>384</v>
      </c>
      <c r="J82" s="26"/>
      <c r="K82" s="27">
        <f t="shared" si="9"/>
        <v>22.5</v>
      </c>
      <c r="L82" s="38">
        <v>23</v>
      </c>
      <c r="M82" s="27">
        <f t="shared" si="10"/>
        <v>22.5</v>
      </c>
    </row>
    <row r="83" spans="2:15" s="30" customFormat="1" ht="12.75">
      <c r="B83" s="26">
        <v>24537</v>
      </c>
      <c r="C83" s="26" t="s">
        <v>402</v>
      </c>
      <c r="D83" s="26" t="s">
        <v>19</v>
      </c>
      <c r="E83" s="26">
        <v>158</v>
      </c>
      <c r="F83" s="30">
        <f t="shared" si="7"/>
        <v>192</v>
      </c>
      <c r="G83" s="26"/>
      <c r="H83" s="26">
        <f t="shared" si="8"/>
        <v>192</v>
      </c>
      <c r="I83" s="26" t="s">
        <v>384</v>
      </c>
      <c r="J83" s="26"/>
      <c r="K83" s="27">
        <f t="shared" si="9"/>
        <v>31.5</v>
      </c>
      <c r="L83" s="38">
        <v>32</v>
      </c>
      <c r="M83" s="27">
        <f t="shared" si="10"/>
        <v>31.5</v>
      </c>
      <c r="O83" s="32"/>
    </row>
    <row r="84" spans="2:15" s="30" customFormat="1" ht="12.75">
      <c r="B84" s="38">
        <v>24503</v>
      </c>
      <c r="C84" s="38" t="s">
        <v>403</v>
      </c>
      <c r="D84" s="38" t="s">
        <v>14</v>
      </c>
      <c r="E84" s="38">
        <v>152</v>
      </c>
      <c r="F84" s="30">
        <f t="shared" si="7"/>
        <v>216</v>
      </c>
      <c r="H84" s="30">
        <f t="shared" si="8"/>
        <v>216</v>
      </c>
      <c r="I84" s="26" t="s">
        <v>384</v>
      </c>
      <c r="K84" s="31">
        <f t="shared" si="9"/>
        <v>36</v>
      </c>
      <c r="L84" s="38">
        <v>36</v>
      </c>
      <c r="M84" s="31">
        <f t="shared" si="10"/>
        <v>36</v>
      </c>
      <c r="O84" s="32"/>
    </row>
    <row r="85" spans="2:15" s="30" customFormat="1" ht="12.75">
      <c r="B85" s="26">
        <v>24191</v>
      </c>
      <c r="C85" s="26" t="s">
        <v>482</v>
      </c>
      <c r="D85" s="26" t="s">
        <v>34</v>
      </c>
      <c r="E85" s="38">
        <v>158</v>
      </c>
      <c r="F85" s="30">
        <f t="shared" si="7"/>
        <v>192</v>
      </c>
      <c r="H85" s="30">
        <f t="shared" si="8"/>
        <v>192</v>
      </c>
      <c r="I85" s="26" t="s">
        <v>384</v>
      </c>
      <c r="K85" s="31">
        <f t="shared" si="9"/>
        <v>31.5</v>
      </c>
      <c r="L85" s="38">
        <v>32</v>
      </c>
      <c r="M85" s="31">
        <f>IF(K85&lt;0,0,K85)</f>
        <v>31.5</v>
      </c>
      <c r="O85" s="37"/>
    </row>
    <row r="86" spans="2:15" s="30" customFormat="1" ht="12.75">
      <c r="B86" s="30">
        <v>21645</v>
      </c>
      <c r="C86" s="30" t="s">
        <v>233</v>
      </c>
      <c r="D86" s="30" t="s">
        <v>24</v>
      </c>
      <c r="E86" s="30">
        <v>186</v>
      </c>
      <c r="F86" s="30">
        <f t="shared" si="7"/>
        <v>66</v>
      </c>
      <c r="H86" s="30">
        <f t="shared" si="8"/>
        <v>66</v>
      </c>
      <c r="I86" s="26" t="s">
        <v>384</v>
      </c>
      <c r="K86" s="31">
        <f t="shared" si="9"/>
        <v>10.5</v>
      </c>
      <c r="L86" s="38">
        <v>11</v>
      </c>
      <c r="M86" s="31">
        <f>IF(K86&gt;38,38,K86)</f>
        <v>10.5</v>
      </c>
      <c r="O86" s="32"/>
    </row>
    <row r="87" spans="2:15" s="30" customFormat="1" ht="12.75">
      <c r="B87" s="30">
        <v>22030</v>
      </c>
      <c r="C87" s="30" t="s">
        <v>128</v>
      </c>
      <c r="D87" s="30" t="s">
        <v>24</v>
      </c>
      <c r="E87" s="38">
        <v>179</v>
      </c>
      <c r="F87" s="30">
        <f t="shared" si="7"/>
        <v>96</v>
      </c>
      <c r="H87" s="30">
        <f t="shared" si="8"/>
        <v>96</v>
      </c>
      <c r="I87" s="26" t="s">
        <v>422</v>
      </c>
      <c r="K87" s="31">
        <f t="shared" si="9"/>
        <v>15.75</v>
      </c>
      <c r="L87" s="38">
        <v>16</v>
      </c>
      <c r="M87" s="31">
        <f>IF(K87&gt;38,38,K87)</f>
        <v>15.75</v>
      </c>
      <c r="O87" s="32"/>
    </row>
    <row r="88" spans="2:15" s="30" customFormat="1" ht="12.75">
      <c r="B88" s="30">
        <v>20302</v>
      </c>
      <c r="C88" s="30" t="s">
        <v>122</v>
      </c>
      <c r="D88" s="30" t="s">
        <v>19</v>
      </c>
      <c r="E88" s="38">
        <v>151</v>
      </c>
      <c r="F88" s="30">
        <f t="shared" si="7"/>
        <v>222</v>
      </c>
      <c r="H88" s="30">
        <f t="shared" si="8"/>
        <v>222</v>
      </c>
      <c r="I88" s="26" t="s">
        <v>422</v>
      </c>
      <c r="K88" s="31">
        <f t="shared" si="9"/>
        <v>36.75</v>
      </c>
      <c r="L88" s="38">
        <v>37</v>
      </c>
      <c r="M88" s="31">
        <f>IF(K88&gt;38,38,K88)</f>
        <v>36.75</v>
      </c>
      <c r="O88" s="32"/>
    </row>
    <row r="89" spans="2:13" s="30" customFormat="1" ht="12.75">
      <c r="B89" s="30">
        <v>22944</v>
      </c>
      <c r="C89" s="30" t="s">
        <v>302</v>
      </c>
      <c r="D89" s="30" t="s">
        <v>14</v>
      </c>
      <c r="E89" s="38">
        <v>176</v>
      </c>
      <c r="F89" s="30">
        <f t="shared" si="7"/>
        <v>108</v>
      </c>
      <c r="H89" s="30">
        <f t="shared" si="8"/>
        <v>108</v>
      </c>
      <c r="I89" s="26" t="s">
        <v>384</v>
      </c>
      <c r="K89" s="31">
        <f t="shared" si="9"/>
        <v>18</v>
      </c>
      <c r="L89" s="38">
        <v>18</v>
      </c>
      <c r="M89" s="31">
        <f>IF(K89&lt;0,0,K89)</f>
        <v>18</v>
      </c>
    </row>
    <row r="90" spans="2:15" s="30" customFormat="1" ht="12.75">
      <c r="B90" s="26">
        <v>24304</v>
      </c>
      <c r="C90" s="26" t="s">
        <v>483</v>
      </c>
      <c r="D90" s="26" t="s">
        <v>24</v>
      </c>
      <c r="E90" s="38">
        <v>182</v>
      </c>
      <c r="F90" s="26">
        <f aca="true" t="shared" si="11" ref="F90:F121">L90*6</f>
        <v>84</v>
      </c>
      <c r="H90" s="26">
        <f aca="true" t="shared" si="12" ref="H90:H121">F90+G90</f>
        <v>84</v>
      </c>
      <c r="I90" s="26" t="s">
        <v>384</v>
      </c>
      <c r="K90" s="31">
        <f aca="true" t="shared" si="13" ref="K90:K121">(200-E90)*(75/100)</f>
        <v>13.5</v>
      </c>
      <c r="L90" s="38">
        <v>14</v>
      </c>
      <c r="M90" s="31">
        <f>IF(K90&lt;0,0,K90)</f>
        <v>13.5</v>
      </c>
      <c r="O90" s="32"/>
    </row>
    <row r="91" spans="2:17" s="30" customFormat="1" ht="12.75">
      <c r="B91" s="30">
        <v>22087</v>
      </c>
      <c r="C91" s="30" t="s">
        <v>203</v>
      </c>
      <c r="D91" s="30" t="s">
        <v>12</v>
      </c>
      <c r="E91" s="38">
        <v>181</v>
      </c>
      <c r="F91" s="30">
        <f t="shared" si="11"/>
        <v>84</v>
      </c>
      <c r="H91" s="30">
        <f t="shared" si="12"/>
        <v>84</v>
      </c>
      <c r="I91" s="26" t="s">
        <v>384</v>
      </c>
      <c r="K91" s="31">
        <f t="shared" si="13"/>
        <v>14.25</v>
      </c>
      <c r="L91" s="38">
        <v>14</v>
      </c>
      <c r="M91" s="31">
        <f>IF(K91&gt;38,38,K91)</f>
        <v>14.25</v>
      </c>
      <c r="P91" s="33"/>
      <c r="Q91" s="29"/>
    </row>
    <row r="92" spans="2:13" s="30" customFormat="1" ht="12.75">
      <c r="B92" s="30">
        <v>21402</v>
      </c>
      <c r="C92" s="30" t="s">
        <v>143</v>
      </c>
      <c r="D92" s="30" t="s">
        <v>17</v>
      </c>
      <c r="E92" s="38">
        <v>193</v>
      </c>
      <c r="F92" s="30">
        <f t="shared" si="11"/>
        <v>30</v>
      </c>
      <c r="H92" s="30">
        <f t="shared" si="12"/>
        <v>30</v>
      </c>
      <c r="I92" s="26" t="s">
        <v>384</v>
      </c>
      <c r="K92" s="31">
        <f t="shared" si="13"/>
        <v>5.25</v>
      </c>
      <c r="L92" s="38">
        <v>5</v>
      </c>
      <c r="M92" s="31">
        <f>IF(K92&lt;0,0,K92)</f>
        <v>5.25</v>
      </c>
    </row>
    <row r="93" spans="2:13" s="30" customFormat="1" ht="12.75">
      <c r="B93" s="26">
        <v>24702</v>
      </c>
      <c r="C93" s="26" t="s">
        <v>438</v>
      </c>
      <c r="D93" s="26" t="s">
        <v>24</v>
      </c>
      <c r="E93" s="38">
        <v>158</v>
      </c>
      <c r="F93" s="26">
        <f t="shared" si="11"/>
        <v>192</v>
      </c>
      <c r="H93" s="26">
        <f t="shared" si="12"/>
        <v>192</v>
      </c>
      <c r="I93" s="26" t="s">
        <v>384</v>
      </c>
      <c r="K93" s="31">
        <f t="shared" si="13"/>
        <v>31.5</v>
      </c>
      <c r="L93" s="38">
        <v>32</v>
      </c>
      <c r="M93" s="31">
        <f>IF(K93&lt;0,0,K93)</f>
        <v>31.5</v>
      </c>
    </row>
    <row r="94" spans="2:13" s="30" customFormat="1" ht="12.75">
      <c r="B94" s="30">
        <v>17214</v>
      </c>
      <c r="C94" s="30" t="s">
        <v>239</v>
      </c>
      <c r="D94" s="30" t="s">
        <v>12</v>
      </c>
      <c r="E94" s="38">
        <v>225</v>
      </c>
      <c r="F94" s="30">
        <f t="shared" si="11"/>
        <v>0</v>
      </c>
      <c r="H94" s="30">
        <f t="shared" si="12"/>
        <v>0</v>
      </c>
      <c r="I94" s="26" t="s">
        <v>384</v>
      </c>
      <c r="K94" s="31">
        <f t="shared" si="13"/>
        <v>-18.75</v>
      </c>
      <c r="L94" s="38">
        <v>0</v>
      </c>
      <c r="M94" s="31">
        <f aca="true" t="shared" si="14" ref="M94:M106">IF(K94&gt;38,38,K94)</f>
        <v>-18.75</v>
      </c>
    </row>
    <row r="95" spans="2:13" s="30" customFormat="1" ht="12.75">
      <c r="B95" s="30">
        <v>20936</v>
      </c>
      <c r="C95" s="30" t="s">
        <v>123</v>
      </c>
      <c r="D95" s="30" t="s">
        <v>19</v>
      </c>
      <c r="E95" s="38">
        <v>166</v>
      </c>
      <c r="F95" s="30">
        <f t="shared" si="11"/>
        <v>156</v>
      </c>
      <c r="G95" s="26"/>
      <c r="H95" s="30">
        <f t="shared" si="12"/>
        <v>156</v>
      </c>
      <c r="I95" s="26" t="s">
        <v>384</v>
      </c>
      <c r="K95" s="31">
        <f t="shared" si="13"/>
        <v>25.5</v>
      </c>
      <c r="L95" s="38">
        <v>26</v>
      </c>
      <c r="M95" s="31">
        <f t="shared" si="14"/>
        <v>25.5</v>
      </c>
    </row>
    <row r="96" spans="2:13" s="30" customFormat="1" ht="12.75">
      <c r="B96" s="30">
        <v>21652</v>
      </c>
      <c r="C96" s="30" t="s">
        <v>129</v>
      </c>
      <c r="D96" s="30" t="s">
        <v>24</v>
      </c>
      <c r="E96" s="30">
        <v>174</v>
      </c>
      <c r="F96" s="30">
        <f t="shared" si="11"/>
        <v>120</v>
      </c>
      <c r="H96" s="30">
        <f t="shared" si="12"/>
        <v>120</v>
      </c>
      <c r="I96" s="26" t="s">
        <v>384</v>
      </c>
      <c r="K96" s="31">
        <f t="shared" si="13"/>
        <v>19.5</v>
      </c>
      <c r="L96" s="38">
        <v>20</v>
      </c>
      <c r="M96" s="31">
        <f t="shared" si="14"/>
        <v>19.5</v>
      </c>
    </row>
    <row r="97" spans="2:14" s="30" customFormat="1" ht="12.75">
      <c r="B97" s="38">
        <v>23425</v>
      </c>
      <c r="C97" s="38" t="s">
        <v>356</v>
      </c>
      <c r="D97" s="38" t="s">
        <v>14</v>
      </c>
      <c r="E97" s="38">
        <v>175</v>
      </c>
      <c r="F97" s="30">
        <f t="shared" si="11"/>
        <v>114</v>
      </c>
      <c r="G97" s="26"/>
      <c r="H97" s="30">
        <f t="shared" si="12"/>
        <v>114</v>
      </c>
      <c r="I97" s="26" t="s">
        <v>384</v>
      </c>
      <c r="K97" s="31">
        <f t="shared" si="13"/>
        <v>18.75</v>
      </c>
      <c r="L97" s="38">
        <v>19</v>
      </c>
      <c r="M97" s="31">
        <f t="shared" si="14"/>
        <v>18.75</v>
      </c>
      <c r="N97" s="26"/>
    </row>
    <row r="98" spans="2:13" s="30" customFormat="1" ht="12.75">
      <c r="B98" s="38">
        <v>23567</v>
      </c>
      <c r="C98" s="38" t="s">
        <v>379</v>
      </c>
      <c r="D98" s="38" t="s">
        <v>12</v>
      </c>
      <c r="E98" s="38">
        <v>147</v>
      </c>
      <c r="F98" s="30">
        <f t="shared" si="11"/>
        <v>228</v>
      </c>
      <c r="G98" s="38"/>
      <c r="H98" s="30">
        <f t="shared" si="12"/>
        <v>228</v>
      </c>
      <c r="I98" s="26" t="s">
        <v>384</v>
      </c>
      <c r="J98" s="26" t="s">
        <v>298</v>
      </c>
      <c r="K98" s="31">
        <f t="shared" si="13"/>
        <v>39.75</v>
      </c>
      <c r="L98" s="38">
        <v>38</v>
      </c>
      <c r="M98" s="31">
        <f t="shared" si="14"/>
        <v>38</v>
      </c>
    </row>
    <row r="99" spans="2:17" s="30" customFormat="1" ht="12.75">
      <c r="B99" s="30">
        <v>20373</v>
      </c>
      <c r="C99" s="30" t="s">
        <v>156</v>
      </c>
      <c r="D99" s="30" t="s">
        <v>17</v>
      </c>
      <c r="E99" s="38">
        <v>198</v>
      </c>
      <c r="F99" s="30">
        <f t="shared" si="11"/>
        <v>12</v>
      </c>
      <c r="H99" s="30">
        <f t="shared" si="12"/>
        <v>12</v>
      </c>
      <c r="I99" s="26" t="s">
        <v>422</v>
      </c>
      <c r="K99" s="31">
        <f t="shared" si="13"/>
        <v>1.5</v>
      </c>
      <c r="L99" s="38">
        <v>2</v>
      </c>
      <c r="M99" s="31">
        <f t="shared" si="14"/>
        <v>1.5</v>
      </c>
      <c r="P99" s="33"/>
      <c r="Q99" s="29"/>
    </row>
    <row r="100" spans="2:13" s="30" customFormat="1" ht="12.75">
      <c r="B100" s="26">
        <v>24131</v>
      </c>
      <c r="C100" s="26" t="s">
        <v>439</v>
      </c>
      <c r="D100" s="26" t="s">
        <v>24</v>
      </c>
      <c r="E100" s="38">
        <v>180</v>
      </c>
      <c r="F100" s="26">
        <f t="shared" si="11"/>
        <v>90</v>
      </c>
      <c r="H100" s="26">
        <f t="shared" si="12"/>
        <v>90</v>
      </c>
      <c r="I100" s="26" t="s">
        <v>384</v>
      </c>
      <c r="K100" s="31">
        <f t="shared" si="13"/>
        <v>15</v>
      </c>
      <c r="L100" s="38">
        <v>15</v>
      </c>
      <c r="M100" s="31">
        <f t="shared" si="14"/>
        <v>15</v>
      </c>
    </row>
    <row r="101" spans="2:13" s="30" customFormat="1" ht="12.75">
      <c r="B101" s="30">
        <v>20883</v>
      </c>
      <c r="C101" s="30" t="s">
        <v>227</v>
      </c>
      <c r="D101" s="30" t="s">
        <v>34</v>
      </c>
      <c r="E101" s="30">
        <v>193</v>
      </c>
      <c r="F101" s="30">
        <f t="shared" si="11"/>
        <v>30</v>
      </c>
      <c r="H101" s="30">
        <f t="shared" si="12"/>
        <v>30</v>
      </c>
      <c r="I101" s="26" t="s">
        <v>384</v>
      </c>
      <c r="K101" s="31">
        <f t="shared" si="13"/>
        <v>5.25</v>
      </c>
      <c r="L101" s="38">
        <v>5</v>
      </c>
      <c r="M101" s="31">
        <f t="shared" si="14"/>
        <v>5.25</v>
      </c>
    </row>
    <row r="102" spans="2:15" s="30" customFormat="1" ht="12.75">
      <c r="B102" s="30">
        <v>22635</v>
      </c>
      <c r="C102" s="30" t="s">
        <v>157</v>
      </c>
      <c r="D102" s="30" t="s">
        <v>17</v>
      </c>
      <c r="E102" s="38">
        <v>137</v>
      </c>
      <c r="F102" s="30">
        <f t="shared" si="11"/>
        <v>228</v>
      </c>
      <c r="H102" s="30">
        <f t="shared" si="12"/>
        <v>228</v>
      </c>
      <c r="I102" s="26" t="s">
        <v>422</v>
      </c>
      <c r="K102" s="31">
        <f t="shared" si="13"/>
        <v>47.25</v>
      </c>
      <c r="L102" s="38">
        <v>38</v>
      </c>
      <c r="M102" s="31">
        <f t="shared" si="14"/>
        <v>38</v>
      </c>
      <c r="O102" s="32"/>
    </row>
    <row r="103" spans="2:17" s="30" customFormat="1" ht="12.75">
      <c r="B103" s="30">
        <v>20222</v>
      </c>
      <c r="C103" s="30" t="s">
        <v>170</v>
      </c>
      <c r="D103" s="30" t="s">
        <v>17</v>
      </c>
      <c r="E103" s="38">
        <v>203</v>
      </c>
      <c r="F103" s="30">
        <f t="shared" si="11"/>
        <v>0</v>
      </c>
      <c r="H103" s="30">
        <f t="shared" si="12"/>
        <v>0</v>
      </c>
      <c r="I103" s="26" t="s">
        <v>422</v>
      </c>
      <c r="K103" s="31">
        <f t="shared" si="13"/>
        <v>-2.25</v>
      </c>
      <c r="L103" s="38">
        <v>0</v>
      </c>
      <c r="M103" s="31">
        <f t="shared" si="14"/>
        <v>-2.25</v>
      </c>
      <c r="O103" s="32"/>
      <c r="P103" s="33"/>
      <c r="Q103" s="29"/>
    </row>
    <row r="104" spans="2:13" s="30" customFormat="1" ht="12.75">
      <c r="B104" s="30">
        <v>22264</v>
      </c>
      <c r="C104" s="30" t="s">
        <v>184</v>
      </c>
      <c r="D104" s="30" t="s">
        <v>24</v>
      </c>
      <c r="E104" s="38">
        <v>201</v>
      </c>
      <c r="F104" s="30">
        <f t="shared" si="11"/>
        <v>0</v>
      </c>
      <c r="H104" s="30">
        <f t="shared" si="12"/>
        <v>0</v>
      </c>
      <c r="I104" s="26" t="s">
        <v>384</v>
      </c>
      <c r="K104" s="31">
        <f t="shared" si="13"/>
        <v>-0.75</v>
      </c>
      <c r="L104" s="38">
        <v>0</v>
      </c>
      <c r="M104" s="31">
        <f t="shared" si="14"/>
        <v>-0.75</v>
      </c>
    </row>
    <row r="105" spans="2:13" s="30" customFormat="1" ht="12.75">
      <c r="B105" s="30">
        <v>21644</v>
      </c>
      <c r="C105" s="30" t="s">
        <v>179</v>
      </c>
      <c r="D105" s="30" t="s">
        <v>24</v>
      </c>
      <c r="E105" s="30">
        <v>197</v>
      </c>
      <c r="F105" s="30">
        <f t="shared" si="11"/>
        <v>12</v>
      </c>
      <c r="H105" s="30">
        <f t="shared" si="12"/>
        <v>12</v>
      </c>
      <c r="I105" s="26" t="s">
        <v>384</v>
      </c>
      <c r="K105" s="31">
        <f t="shared" si="13"/>
        <v>2.25</v>
      </c>
      <c r="L105" s="38">
        <v>2</v>
      </c>
      <c r="M105" s="31">
        <f t="shared" si="14"/>
        <v>2.25</v>
      </c>
    </row>
    <row r="106" spans="2:17" s="30" customFormat="1" ht="12.75">
      <c r="B106" s="30">
        <v>23020</v>
      </c>
      <c r="C106" s="30" t="s">
        <v>310</v>
      </c>
      <c r="D106" s="30" t="s">
        <v>57</v>
      </c>
      <c r="E106" s="38">
        <v>143</v>
      </c>
      <c r="F106" s="30">
        <f t="shared" si="11"/>
        <v>228</v>
      </c>
      <c r="H106" s="30">
        <f t="shared" si="12"/>
        <v>228</v>
      </c>
      <c r="I106" s="26" t="s">
        <v>422</v>
      </c>
      <c r="K106" s="31">
        <f t="shared" si="13"/>
        <v>42.75</v>
      </c>
      <c r="L106" s="38">
        <v>38</v>
      </c>
      <c r="M106" s="31">
        <f t="shared" si="14"/>
        <v>38</v>
      </c>
      <c r="P106" s="33"/>
      <c r="Q106" s="29"/>
    </row>
    <row r="107" spans="2:13" s="30" customFormat="1" ht="12.75">
      <c r="B107" s="30">
        <v>21087</v>
      </c>
      <c r="C107" s="30" t="s">
        <v>29</v>
      </c>
      <c r="D107" s="30" t="s">
        <v>24</v>
      </c>
      <c r="E107" s="38">
        <v>179</v>
      </c>
      <c r="F107" s="30">
        <f t="shared" si="11"/>
        <v>96</v>
      </c>
      <c r="G107" s="26"/>
      <c r="H107" s="30">
        <f t="shared" si="12"/>
        <v>96</v>
      </c>
      <c r="I107" s="26" t="s">
        <v>384</v>
      </c>
      <c r="K107" s="31">
        <f t="shared" si="13"/>
        <v>15.75</v>
      </c>
      <c r="L107" s="38">
        <v>16</v>
      </c>
      <c r="M107" s="31">
        <f>IF(K107&lt;0,0,K107)</f>
        <v>15.75</v>
      </c>
    </row>
    <row r="108" spans="2:13" s="30" customFormat="1" ht="12.75">
      <c r="B108" s="30">
        <v>22954</v>
      </c>
      <c r="C108" s="30" t="s">
        <v>270</v>
      </c>
      <c r="D108" s="30" t="s">
        <v>19</v>
      </c>
      <c r="E108" s="38">
        <v>183</v>
      </c>
      <c r="F108" s="30">
        <f t="shared" si="11"/>
        <v>78</v>
      </c>
      <c r="G108" s="26"/>
      <c r="H108" s="30">
        <f t="shared" si="12"/>
        <v>78</v>
      </c>
      <c r="I108" s="26" t="s">
        <v>384</v>
      </c>
      <c r="K108" s="31">
        <f t="shared" si="13"/>
        <v>12.75</v>
      </c>
      <c r="L108" s="38">
        <v>13</v>
      </c>
      <c r="M108" s="31">
        <f aca="true" t="shared" si="15" ref="M108:M124">IF(K108&gt;38,38,K108)</f>
        <v>12.75</v>
      </c>
    </row>
    <row r="109" spans="2:15" s="30" customFormat="1" ht="12.75">
      <c r="B109" s="30">
        <v>21556</v>
      </c>
      <c r="C109" s="30" t="s">
        <v>248</v>
      </c>
      <c r="D109" s="30" t="s">
        <v>24</v>
      </c>
      <c r="E109" s="38">
        <v>210</v>
      </c>
      <c r="F109" s="30">
        <f t="shared" si="11"/>
        <v>0</v>
      </c>
      <c r="G109" s="26"/>
      <c r="H109" s="30">
        <f t="shared" si="12"/>
        <v>0</v>
      </c>
      <c r="I109" s="26" t="s">
        <v>384</v>
      </c>
      <c r="K109" s="31">
        <f t="shared" si="13"/>
        <v>-7.5</v>
      </c>
      <c r="L109" s="38">
        <v>0</v>
      </c>
      <c r="M109" s="31">
        <f t="shared" si="15"/>
        <v>-7.5</v>
      </c>
      <c r="O109" s="32"/>
    </row>
    <row r="110" spans="2:17" s="30" customFormat="1" ht="12.75">
      <c r="B110" s="26">
        <v>24172</v>
      </c>
      <c r="C110" s="26" t="s">
        <v>424</v>
      </c>
      <c r="D110" s="26" t="s">
        <v>17</v>
      </c>
      <c r="E110" s="26">
        <v>98</v>
      </c>
      <c r="F110" s="30">
        <f t="shared" si="11"/>
        <v>228</v>
      </c>
      <c r="H110" s="30">
        <f t="shared" si="12"/>
        <v>228</v>
      </c>
      <c r="I110" s="26" t="s">
        <v>422</v>
      </c>
      <c r="K110" s="31">
        <f t="shared" si="13"/>
        <v>76.5</v>
      </c>
      <c r="L110" s="38">
        <v>38</v>
      </c>
      <c r="M110" s="31">
        <f t="shared" si="15"/>
        <v>38</v>
      </c>
      <c r="P110" s="33"/>
      <c r="Q110" s="29"/>
    </row>
    <row r="111" spans="2:13" s="30" customFormat="1" ht="12.75">
      <c r="B111" s="30">
        <v>17149</v>
      </c>
      <c r="C111" s="30" t="s">
        <v>208</v>
      </c>
      <c r="D111" s="30" t="s">
        <v>14</v>
      </c>
      <c r="E111" s="38">
        <v>174</v>
      </c>
      <c r="F111" s="30">
        <f t="shared" si="11"/>
        <v>120</v>
      </c>
      <c r="H111" s="30">
        <f t="shared" si="12"/>
        <v>120</v>
      </c>
      <c r="I111" s="26" t="s">
        <v>384</v>
      </c>
      <c r="K111" s="31">
        <f t="shared" si="13"/>
        <v>19.5</v>
      </c>
      <c r="L111" s="38">
        <v>20</v>
      </c>
      <c r="M111" s="31">
        <f t="shared" si="15"/>
        <v>19.5</v>
      </c>
    </row>
    <row r="112" spans="2:13" s="30" customFormat="1" ht="12.75">
      <c r="B112" s="38">
        <v>23347</v>
      </c>
      <c r="C112" s="38" t="s">
        <v>353</v>
      </c>
      <c r="D112" s="38" t="s">
        <v>17</v>
      </c>
      <c r="E112" s="38">
        <v>173</v>
      </c>
      <c r="F112" s="30">
        <f t="shared" si="11"/>
        <v>120</v>
      </c>
      <c r="H112" s="30">
        <f t="shared" si="12"/>
        <v>120</v>
      </c>
      <c r="I112" s="26" t="s">
        <v>384</v>
      </c>
      <c r="K112" s="31">
        <f t="shared" si="13"/>
        <v>20.25</v>
      </c>
      <c r="L112" s="38">
        <v>20</v>
      </c>
      <c r="M112" s="31">
        <f t="shared" si="15"/>
        <v>20.25</v>
      </c>
    </row>
    <row r="113" spans="2:13" s="30" customFormat="1" ht="12.75">
      <c r="B113" s="26">
        <v>24152</v>
      </c>
      <c r="C113" s="26" t="s">
        <v>405</v>
      </c>
      <c r="D113" s="26" t="s">
        <v>19</v>
      </c>
      <c r="E113" s="38">
        <v>141</v>
      </c>
      <c r="F113" s="30">
        <f t="shared" si="11"/>
        <v>228</v>
      </c>
      <c r="H113" s="30">
        <f t="shared" si="12"/>
        <v>228</v>
      </c>
      <c r="I113" s="26" t="s">
        <v>384</v>
      </c>
      <c r="K113" s="31">
        <f t="shared" si="13"/>
        <v>44.25</v>
      </c>
      <c r="L113" s="38">
        <v>38</v>
      </c>
      <c r="M113" s="31">
        <f t="shared" si="15"/>
        <v>38</v>
      </c>
    </row>
    <row r="114" spans="2:17" s="30" customFormat="1" ht="12.75">
      <c r="B114" s="26">
        <v>24109</v>
      </c>
      <c r="C114" s="26" t="s">
        <v>426</v>
      </c>
      <c r="D114" s="26" t="s">
        <v>19</v>
      </c>
      <c r="E114" s="38">
        <v>150</v>
      </c>
      <c r="F114" s="30">
        <f t="shared" si="11"/>
        <v>228</v>
      </c>
      <c r="H114" s="30">
        <f t="shared" si="12"/>
        <v>228</v>
      </c>
      <c r="I114" s="26" t="s">
        <v>384</v>
      </c>
      <c r="J114" s="26" t="s">
        <v>298</v>
      </c>
      <c r="K114" s="31">
        <f t="shared" si="13"/>
        <v>37.5</v>
      </c>
      <c r="L114" s="38">
        <v>38</v>
      </c>
      <c r="M114" s="31">
        <f t="shared" si="15"/>
        <v>37.5</v>
      </c>
      <c r="P114" s="33"/>
      <c r="Q114" s="29"/>
    </row>
    <row r="115" spans="2:13" s="30" customFormat="1" ht="12.75">
      <c r="B115" s="30">
        <v>20083</v>
      </c>
      <c r="C115" s="30" t="s">
        <v>158</v>
      </c>
      <c r="D115" s="30" t="s">
        <v>34</v>
      </c>
      <c r="E115" s="38">
        <v>159</v>
      </c>
      <c r="F115" s="30">
        <f t="shared" si="11"/>
        <v>186</v>
      </c>
      <c r="H115" s="30">
        <f t="shared" si="12"/>
        <v>186</v>
      </c>
      <c r="I115" s="26" t="s">
        <v>384</v>
      </c>
      <c r="K115" s="31">
        <f t="shared" si="13"/>
        <v>30.75</v>
      </c>
      <c r="L115" s="38">
        <v>31</v>
      </c>
      <c r="M115" s="31">
        <f t="shared" si="15"/>
        <v>30.75</v>
      </c>
    </row>
    <row r="116" spans="2:13" s="30" customFormat="1" ht="12.75">
      <c r="B116" s="30">
        <v>21701</v>
      </c>
      <c r="C116" s="30" t="s">
        <v>113</v>
      </c>
      <c r="D116" s="30" t="s">
        <v>19</v>
      </c>
      <c r="E116" s="30">
        <v>144</v>
      </c>
      <c r="F116" s="30">
        <f t="shared" si="11"/>
        <v>168</v>
      </c>
      <c r="H116" s="30">
        <f t="shared" si="12"/>
        <v>168</v>
      </c>
      <c r="I116" s="26" t="s">
        <v>384</v>
      </c>
      <c r="K116" s="31">
        <f t="shared" si="13"/>
        <v>42</v>
      </c>
      <c r="L116" s="38">
        <v>28</v>
      </c>
      <c r="M116" s="31">
        <f t="shared" si="15"/>
        <v>38</v>
      </c>
    </row>
    <row r="117" spans="2:17" s="30" customFormat="1" ht="12.75">
      <c r="B117" s="30">
        <v>21177</v>
      </c>
      <c r="C117" s="30" t="s">
        <v>234</v>
      </c>
      <c r="D117" s="30" t="s">
        <v>24</v>
      </c>
      <c r="E117" s="30">
        <v>188</v>
      </c>
      <c r="F117" s="30">
        <f t="shared" si="11"/>
        <v>54</v>
      </c>
      <c r="H117" s="30">
        <f t="shared" si="12"/>
        <v>54</v>
      </c>
      <c r="I117" s="26" t="s">
        <v>384</v>
      </c>
      <c r="K117" s="31">
        <f t="shared" si="13"/>
        <v>9</v>
      </c>
      <c r="L117" s="38">
        <v>9</v>
      </c>
      <c r="M117" s="31">
        <f t="shared" si="15"/>
        <v>9</v>
      </c>
      <c r="P117" s="33"/>
      <c r="Q117" s="29"/>
    </row>
    <row r="118" spans="2:17" s="30" customFormat="1" ht="12.75">
      <c r="B118" s="26">
        <v>24406</v>
      </c>
      <c r="C118" s="26" t="s">
        <v>406</v>
      </c>
      <c r="D118" s="26" t="s">
        <v>17</v>
      </c>
      <c r="E118" s="26">
        <v>194</v>
      </c>
      <c r="F118" s="30">
        <f t="shared" si="11"/>
        <v>30</v>
      </c>
      <c r="H118" s="30">
        <f t="shared" si="12"/>
        <v>30</v>
      </c>
      <c r="I118" s="26" t="s">
        <v>384</v>
      </c>
      <c r="K118" s="31">
        <f t="shared" si="13"/>
        <v>4.5</v>
      </c>
      <c r="L118" s="38">
        <v>5</v>
      </c>
      <c r="M118" s="31">
        <f t="shared" si="15"/>
        <v>4.5</v>
      </c>
      <c r="P118" s="33"/>
      <c r="Q118" s="29"/>
    </row>
    <row r="119" spans="2:17" s="30" customFormat="1" ht="12.75">
      <c r="B119" s="30">
        <v>23111</v>
      </c>
      <c r="C119" s="30" t="s">
        <v>313</v>
      </c>
      <c r="D119" s="30" t="s">
        <v>19</v>
      </c>
      <c r="E119" s="38">
        <v>137</v>
      </c>
      <c r="F119" s="30">
        <f t="shared" si="11"/>
        <v>228</v>
      </c>
      <c r="H119" s="30">
        <f t="shared" si="12"/>
        <v>228</v>
      </c>
      <c r="I119" s="26" t="s">
        <v>384</v>
      </c>
      <c r="K119" s="31">
        <f t="shared" si="13"/>
        <v>47.25</v>
      </c>
      <c r="L119" s="38">
        <v>38</v>
      </c>
      <c r="M119" s="31">
        <f t="shared" si="15"/>
        <v>38</v>
      </c>
      <c r="P119" s="33"/>
      <c r="Q119" s="29"/>
    </row>
    <row r="120" spans="2:15" s="30" customFormat="1" ht="12.75">
      <c r="B120" s="26">
        <v>24121</v>
      </c>
      <c r="C120" s="26" t="s">
        <v>408</v>
      </c>
      <c r="D120" s="26" t="s">
        <v>17</v>
      </c>
      <c r="E120" s="38">
        <v>163</v>
      </c>
      <c r="F120" s="30">
        <f t="shared" si="11"/>
        <v>168</v>
      </c>
      <c r="H120" s="30">
        <f t="shared" si="12"/>
        <v>168</v>
      </c>
      <c r="I120" s="26" t="s">
        <v>384</v>
      </c>
      <c r="K120" s="31">
        <f t="shared" si="13"/>
        <v>27.75</v>
      </c>
      <c r="L120" s="38">
        <v>28</v>
      </c>
      <c r="M120" s="31">
        <f t="shared" si="15"/>
        <v>27.75</v>
      </c>
      <c r="O120" s="32"/>
    </row>
    <row r="121" spans="2:13" s="30" customFormat="1" ht="12.75">
      <c r="B121" s="30">
        <v>20303</v>
      </c>
      <c r="C121" s="30" t="s">
        <v>18</v>
      </c>
      <c r="D121" s="30" t="s">
        <v>19</v>
      </c>
      <c r="E121" s="38">
        <v>164</v>
      </c>
      <c r="F121" s="30">
        <f t="shared" si="11"/>
        <v>162</v>
      </c>
      <c r="H121" s="30">
        <f t="shared" si="12"/>
        <v>162</v>
      </c>
      <c r="I121" s="26" t="s">
        <v>422</v>
      </c>
      <c r="K121" s="31">
        <f t="shared" si="13"/>
        <v>27</v>
      </c>
      <c r="L121" s="38">
        <v>27</v>
      </c>
      <c r="M121" s="31">
        <f t="shared" si="15"/>
        <v>27</v>
      </c>
    </row>
    <row r="122" spans="2:13" s="30" customFormat="1" ht="12.75">
      <c r="B122" s="38">
        <v>23395</v>
      </c>
      <c r="C122" s="38" t="s">
        <v>355</v>
      </c>
      <c r="D122" s="38" t="s">
        <v>12</v>
      </c>
      <c r="E122" s="38">
        <v>167</v>
      </c>
      <c r="F122" s="30">
        <f aca="true" t="shared" si="16" ref="F122:F153">L122*6</f>
        <v>150</v>
      </c>
      <c r="H122" s="30">
        <f aca="true" t="shared" si="17" ref="H122:H153">F122+G122</f>
        <v>150</v>
      </c>
      <c r="I122" s="26" t="s">
        <v>384</v>
      </c>
      <c r="K122" s="31">
        <f aca="true" t="shared" si="18" ref="K122:K153">(200-E122)*(75/100)</f>
        <v>24.75</v>
      </c>
      <c r="L122" s="38">
        <v>25</v>
      </c>
      <c r="M122" s="31">
        <f t="shared" si="15"/>
        <v>24.75</v>
      </c>
    </row>
    <row r="123" spans="2:13" s="30" customFormat="1" ht="12.75">
      <c r="B123" s="30">
        <v>21704</v>
      </c>
      <c r="C123" s="30" t="s">
        <v>168</v>
      </c>
      <c r="D123" s="30" t="s">
        <v>24</v>
      </c>
      <c r="E123" s="30">
        <v>175</v>
      </c>
      <c r="F123" s="30">
        <f t="shared" si="16"/>
        <v>114</v>
      </c>
      <c r="H123" s="30">
        <f t="shared" si="17"/>
        <v>114</v>
      </c>
      <c r="I123" s="26" t="s">
        <v>384</v>
      </c>
      <c r="K123" s="31">
        <f t="shared" si="18"/>
        <v>18.75</v>
      </c>
      <c r="L123" s="38">
        <v>19</v>
      </c>
      <c r="M123" s="31">
        <f t="shared" si="15"/>
        <v>18.75</v>
      </c>
    </row>
    <row r="124" spans="2:13" s="30" customFormat="1" ht="12.75">
      <c r="B124" s="38">
        <v>23345</v>
      </c>
      <c r="C124" s="38" t="s">
        <v>352</v>
      </c>
      <c r="D124" s="38" t="s">
        <v>19</v>
      </c>
      <c r="E124" s="38">
        <v>161</v>
      </c>
      <c r="F124" s="30">
        <f t="shared" si="16"/>
        <v>174</v>
      </c>
      <c r="G124" s="38"/>
      <c r="H124" s="30">
        <f t="shared" si="17"/>
        <v>174</v>
      </c>
      <c r="I124" s="26" t="s">
        <v>384</v>
      </c>
      <c r="K124" s="31">
        <f t="shared" si="18"/>
        <v>29.25</v>
      </c>
      <c r="L124" s="38">
        <v>29</v>
      </c>
      <c r="M124" s="31">
        <f t="shared" si="15"/>
        <v>29.25</v>
      </c>
    </row>
    <row r="125" spans="2:13" s="30" customFormat="1" ht="12.75">
      <c r="B125" s="30">
        <v>21649</v>
      </c>
      <c r="C125" s="30" t="s">
        <v>209</v>
      </c>
      <c r="D125" s="30" t="s">
        <v>24</v>
      </c>
      <c r="E125" s="30">
        <v>186</v>
      </c>
      <c r="F125" s="30">
        <f t="shared" si="16"/>
        <v>66</v>
      </c>
      <c r="H125" s="30">
        <f t="shared" si="17"/>
        <v>66</v>
      </c>
      <c r="I125" s="26" t="s">
        <v>384</v>
      </c>
      <c r="K125" s="31">
        <f t="shared" si="18"/>
        <v>10.5</v>
      </c>
      <c r="L125" s="38">
        <v>11</v>
      </c>
      <c r="M125" s="31">
        <f>IF(K125&lt;0,0,K125)</f>
        <v>10.5</v>
      </c>
    </row>
    <row r="126" spans="2:13" s="30" customFormat="1" ht="12.75">
      <c r="B126" s="30">
        <v>21088</v>
      </c>
      <c r="C126" s="30" t="s">
        <v>26</v>
      </c>
      <c r="D126" s="30" t="s">
        <v>24</v>
      </c>
      <c r="E126" s="38">
        <v>189</v>
      </c>
      <c r="F126" s="30">
        <f t="shared" si="16"/>
        <v>48</v>
      </c>
      <c r="G126" s="26"/>
      <c r="H126" s="30">
        <f t="shared" si="17"/>
        <v>48</v>
      </c>
      <c r="I126" s="26" t="s">
        <v>384</v>
      </c>
      <c r="K126" s="31">
        <f t="shared" si="18"/>
        <v>8.25</v>
      </c>
      <c r="L126" s="38">
        <v>8</v>
      </c>
      <c r="M126" s="31">
        <f>IF(K126&lt;0,0,K126)</f>
        <v>8.25</v>
      </c>
    </row>
    <row r="127" spans="2:13" s="30" customFormat="1" ht="12.75">
      <c r="B127" s="30">
        <v>21554</v>
      </c>
      <c r="C127" s="30" t="s">
        <v>245</v>
      </c>
      <c r="D127" s="30" t="s">
        <v>24</v>
      </c>
      <c r="E127" s="38">
        <v>203</v>
      </c>
      <c r="F127" s="30">
        <f t="shared" si="16"/>
        <v>0</v>
      </c>
      <c r="H127" s="30">
        <f t="shared" si="17"/>
        <v>0</v>
      </c>
      <c r="I127" s="26" t="s">
        <v>422</v>
      </c>
      <c r="K127" s="31">
        <f t="shared" si="18"/>
        <v>-2.25</v>
      </c>
      <c r="L127" s="38">
        <v>0</v>
      </c>
      <c r="M127" s="31">
        <f aca="true" t="shared" si="19" ref="M127:M156">IF(K127&gt;38,38,K127)</f>
        <v>-2.25</v>
      </c>
    </row>
    <row r="128" spans="2:13" s="30" customFormat="1" ht="12.75">
      <c r="B128" s="30">
        <v>21888</v>
      </c>
      <c r="C128" s="30" t="s">
        <v>104</v>
      </c>
      <c r="D128" s="30" t="s">
        <v>36</v>
      </c>
      <c r="E128" s="38">
        <v>184</v>
      </c>
      <c r="F128" s="30">
        <f t="shared" si="16"/>
        <v>72</v>
      </c>
      <c r="H128" s="30">
        <f t="shared" si="17"/>
        <v>72</v>
      </c>
      <c r="I128" s="26" t="s">
        <v>384</v>
      </c>
      <c r="K128" s="31">
        <f t="shared" si="18"/>
        <v>12</v>
      </c>
      <c r="L128" s="38">
        <v>12</v>
      </c>
      <c r="M128" s="31">
        <f t="shared" si="19"/>
        <v>12</v>
      </c>
    </row>
    <row r="129" spans="2:13" s="30" customFormat="1" ht="12.75">
      <c r="B129" s="30">
        <v>22861</v>
      </c>
      <c r="C129" s="30" t="s">
        <v>273</v>
      </c>
      <c r="D129" s="30" t="s">
        <v>14</v>
      </c>
      <c r="E129" s="38">
        <v>181</v>
      </c>
      <c r="F129" s="30">
        <f t="shared" si="16"/>
        <v>84</v>
      </c>
      <c r="H129" s="30">
        <f t="shared" si="17"/>
        <v>84</v>
      </c>
      <c r="I129" s="26" t="s">
        <v>384</v>
      </c>
      <c r="K129" s="31">
        <f t="shared" si="18"/>
        <v>14.25</v>
      </c>
      <c r="L129" s="38">
        <v>14</v>
      </c>
      <c r="M129" s="31">
        <f t="shared" si="19"/>
        <v>14.25</v>
      </c>
    </row>
    <row r="130" spans="2:13" s="30" customFormat="1" ht="12.75">
      <c r="B130" s="30">
        <v>21885</v>
      </c>
      <c r="C130" s="30" t="s">
        <v>275</v>
      </c>
      <c r="D130" s="30" t="s">
        <v>36</v>
      </c>
      <c r="E130" s="30">
        <v>168</v>
      </c>
      <c r="F130" s="30">
        <f t="shared" si="16"/>
        <v>144</v>
      </c>
      <c r="H130" s="30">
        <f t="shared" si="17"/>
        <v>144</v>
      </c>
      <c r="I130" s="26" t="s">
        <v>384</v>
      </c>
      <c r="K130" s="31">
        <f t="shared" si="18"/>
        <v>24</v>
      </c>
      <c r="L130" s="38">
        <v>24</v>
      </c>
      <c r="M130" s="31">
        <f t="shared" si="19"/>
        <v>24</v>
      </c>
    </row>
    <row r="131" spans="2:13" s="30" customFormat="1" ht="12.75">
      <c r="B131" s="30">
        <v>23003</v>
      </c>
      <c r="C131" s="30" t="s">
        <v>274</v>
      </c>
      <c r="D131" s="30" t="s">
        <v>24</v>
      </c>
      <c r="E131" s="38">
        <v>165</v>
      </c>
      <c r="F131" s="30">
        <f t="shared" si="16"/>
        <v>156</v>
      </c>
      <c r="H131" s="30">
        <f t="shared" si="17"/>
        <v>156</v>
      </c>
      <c r="I131" s="26" t="s">
        <v>384</v>
      </c>
      <c r="K131" s="31">
        <f t="shared" si="18"/>
        <v>26.25</v>
      </c>
      <c r="L131" s="38">
        <v>26</v>
      </c>
      <c r="M131" s="31">
        <f t="shared" si="19"/>
        <v>26.25</v>
      </c>
    </row>
    <row r="132" spans="2:13" s="30" customFormat="1" ht="12.75">
      <c r="B132" s="30">
        <v>22551</v>
      </c>
      <c r="C132" s="30" t="s">
        <v>165</v>
      </c>
      <c r="D132" s="30" t="s">
        <v>24</v>
      </c>
      <c r="E132" s="38">
        <v>173</v>
      </c>
      <c r="F132" s="30">
        <f t="shared" si="16"/>
        <v>120</v>
      </c>
      <c r="H132" s="30">
        <f t="shared" si="17"/>
        <v>120</v>
      </c>
      <c r="I132" s="26" t="s">
        <v>384</v>
      </c>
      <c r="K132" s="31">
        <f t="shared" si="18"/>
        <v>20.25</v>
      </c>
      <c r="L132" s="38">
        <v>20</v>
      </c>
      <c r="M132" s="31">
        <f t="shared" si="19"/>
        <v>20.25</v>
      </c>
    </row>
    <row r="133" spans="2:13" s="30" customFormat="1" ht="12.75">
      <c r="B133" s="26">
        <v>20938</v>
      </c>
      <c r="C133" s="26" t="s">
        <v>93</v>
      </c>
      <c r="D133" s="26" t="s">
        <v>14</v>
      </c>
      <c r="E133" s="38">
        <v>169</v>
      </c>
      <c r="F133" s="30">
        <f t="shared" si="16"/>
        <v>138</v>
      </c>
      <c r="H133" s="30">
        <f t="shared" si="17"/>
        <v>138</v>
      </c>
      <c r="I133" s="26" t="s">
        <v>384</v>
      </c>
      <c r="K133" s="31">
        <f t="shared" si="18"/>
        <v>23.25</v>
      </c>
      <c r="L133" s="38">
        <v>23</v>
      </c>
      <c r="M133" s="31">
        <f t="shared" si="19"/>
        <v>23.25</v>
      </c>
    </row>
    <row r="134" spans="2:13" s="30" customFormat="1" ht="12.75">
      <c r="B134" s="38">
        <v>23385</v>
      </c>
      <c r="C134" s="38" t="s">
        <v>371</v>
      </c>
      <c r="D134" s="38" t="s">
        <v>57</v>
      </c>
      <c r="E134" s="38">
        <v>165</v>
      </c>
      <c r="F134" s="30">
        <f t="shared" si="16"/>
        <v>156</v>
      </c>
      <c r="H134" s="30">
        <f t="shared" si="17"/>
        <v>156</v>
      </c>
      <c r="I134" s="26" t="s">
        <v>422</v>
      </c>
      <c r="K134" s="31">
        <f t="shared" si="18"/>
        <v>26.25</v>
      </c>
      <c r="L134" s="38">
        <v>26</v>
      </c>
      <c r="M134" s="31">
        <f t="shared" si="19"/>
        <v>26.25</v>
      </c>
    </row>
    <row r="135" spans="1:13" s="30" customFormat="1" ht="12.75">
      <c r="A135"/>
      <c r="B135" s="26">
        <v>24303</v>
      </c>
      <c r="C135" s="26" t="s">
        <v>427</v>
      </c>
      <c r="D135" s="26" t="s">
        <v>24</v>
      </c>
      <c r="E135" s="38">
        <v>203</v>
      </c>
      <c r="F135" s="30">
        <f t="shared" si="16"/>
        <v>0</v>
      </c>
      <c r="H135" s="30">
        <f t="shared" si="17"/>
        <v>0</v>
      </c>
      <c r="I135" s="26" t="s">
        <v>384</v>
      </c>
      <c r="K135" s="31">
        <f t="shared" si="18"/>
        <v>-2.25</v>
      </c>
      <c r="L135" s="38">
        <v>0</v>
      </c>
      <c r="M135" s="31">
        <f t="shared" si="19"/>
        <v>-2.25</v>
      </c>
    </row>
    <row r="136" spans="2:17" s="30" customFormat="1" ht="12.75">
      <c r="B136" s="30">
        <v>20650</v>
      </c>
      <c r="C136" s="30" t="s">
        <v>172</v>
      </c>
      <c r="D136" s="30" t="s">
        <v>17</v>
      </c>
      <c r="E136" s="30">
        <v>188</v>
      </c>
      <c r="F136" s="30">
        <f t="shared" si="16"/>
        <v>54</v>
      </c>
      <c r="H136" s="30">
        <f t="shared" si="17"/>
        <v>54</v>
      </c>
      <c r="I136" s="26" t="s">
        <v>422</v>
      </c>
      <c r="K136" s="31">
        <f t="shared" si="18"/>
        <v>9</v>
      </c>
      <c r="L136" s="38">
        <v>9</v>
      </c>
      <c r="M136" s="31">
        <f t="shared" si="19"/>
        <v>9</v>
      </c>
      <c r="P136" s="35"/>
      <c r="Q136" s="36"/>
    </row>
    <row r="137" spans="2:13" s="30" customFormat="1" ht="12.75">
      <c r="B137" s="26">
        <v>24382</v>
      </c>
      <c r="C137" s="26" t="s">
        <v>429</v>
      </c>
      <c r="D137" s="26" t="s">
        <v>17</v>
      </c>
      <c r="E137" s="26">
        <v>95</v>
      </c>
      <c r="F137" s="30">
        <f t="shared" si="16"/>
        <v>228</v>
      </c>
      <c r="H137" s="30">
        <f t="shared" si="17"/>
        <v>228</v>
      </c>
      <c r="I137" s="26" t="s">
        <v>384</v>
      </c>
      <c r="J137" s="26" t="s">
        <v>298</v>
      </c>
      <c r="K137" s="31">
        <f t="shared" si="18"/>
        <v>78.75</v>
      </c>
      <c r="L137" s="38">
        <v>38</v>
      </c>
      <c r="M137" s="31">
        <f t="shared" si="19"/>
        <v>38</v>
      </c>
    </row>
    <row r="138" spans="2:13" s="30" customFormat="1" ht="12.75">
      <c r="B138" s="26">
        <v>24677</v>
      </c>
      <c r="C138" s="26" t="s">
        <v>484</v>
      </c>
      <c r="D138" s="26" t="s">
        <v>57</v>
      </c>
      <c r="E138" s="26">
        <v>139</v>
      </c>
      <c r="F138" s="26">
        <f t="shared" si="16"/>
        <v>228</v>
      </c>
      <c r="H138" s="26">
        <f t="shared" si="17"/>
        <v>228</v>
      </c>
      <c r="I138" s="26" t="s">
        <v>384</v>
      </c>
      <c r="J138" s="26"/>
      <c r="K138" s="31">
        <f t="shared" si="18"/>
        <v>45.75</v>
      </c>
      <c r="L138" s="38">
        <v>38</v>
      </c>
      <c r="M138" s="31">
        <f t="shared" si="19"/>
        <v>38</v>
      </c>
    </row>
    <row r="139" spans="2:17" s="30" customFormat="1" ht="12.75">
      <c r="B139" s="30">
        <v>22261</v>
      </c>
      <c r="C139" s="30" t="s">
        <v>60</v>
      </c>
      <c r="D139" s="30" t="s">
        <v>24</v>
      </c>
      <c r="E139" s="38">
        <v>171</v>
      </c>
      <c r="F139" s="30">
        <f t="shared" si="16"/>
        <v>132</v>
      </c>
      <c r="H139" s="30">
        <f t="shared" si="17"/>
        <v>132</v>
      </c>
      <c r="I139" s="26" t="s">
        <v>384</v>
      </c>
      <c r="K139" s="31">
        <f t="shared" si="18"/>
        <v>21.75</v>
      </c>
      <c r="L139" s="38">
        <v>22</v>
      </c>
      <c r="M139" s="31">
        <f t="shared" si="19"/>
        <v>21.75</v>
      </c>
      <c r="O139" s="26"/>
      <c r="P139" s="28"/>
      <c r="Q139" s="29"/>
    </row>
    <row r="140" spans="2:17" s="30" customFormat="1" ht="12.75">
      <c r="B140" s="38">
        <v>23348</v>
      </c>
      <c r="C140" s="38" t="s">
        <v>354</v>
      </c>
      <c r="D140" s="38" t="s">
        <v>17</v>
      </c>
      <c r="E140" s="38">
        <v>196</v>
      </c>
      <c r="F140" s="30">
        <f t="shared" si="16"/>
        <v>18</v>
      </c>
      <c r="H140" s="30">
        <f t="shared" si="17"/>
        <v>18</v>
      </c>
      <c r="I140" s="26" t="s">
        <v>422</v>
      </c>
      <c r="K140" s="31">
        <f t="shared" si="18"/>
        <v>3</v>
      </c>
      <c r="L140" s="38">
        <v>3</v>
      </c>
      <c r="M140" s="31">
        <f t="shared" si="19"/>
        <v>3</v>
      </c>
      <c r="O140" s="26"/>
      <c r="P140" s="28"/>
      <c r="Q140" s="29"/>
    </row>
    <row r="141" spans="2:13" s="30" customFormat="1" ht="12.75">
      <c r="B141" s="26">
        <v>24569</v>
      </c>
      <c r="C141" s="26" t="s">
        <v>428</v>
      </c>
      <c r="D141" s="26" t="s">
        <v>12</v>
      </c>
      <c r="E141" s="38">
        <v>141</v>
      </c>
      <c r="F141" s="30">
        <f t="shared" si="16"/>
        <v>228</v>
      </c>
      <c r="G141" s="26"/>
      <c r="H141" s="30">
        <f t="shared" si="17"/>
        <v>228</v>
      </c>
      <c r="I141" s="26" t="s">
        <v>422</v>
      </c>
      <c r="K141" s="31">
        <f t="shared" si="18"/>
        <v>44.25</v>
      </c>
      <c r="L141" s="38">
        <v>38</v>
      </c>
      <c r="M141" s="31">
        <f t="shared" si="19"/>
        <v>38</v>
      </c>
    </row>
    <row r="142" spans="2:13" s="30" customFormat="1" ht="12.75">
      <c r="B142" s="26">
        <v>24189</v>
      </c>
      <c r="C142" s="26" t="s">
        <v>430</v>
      </c>
      <c r="D142" s="26" t="s">
        <v>19</v>
      </c>
      <c r="E142" s="38">
        <v>147</v>
      </c>
      <c r="F142" s="30">
        <f t="shared" si="16"/>
        <v>228</v>
      </c>
      <c r="G142" s="26"/>
      <c r="H142" s="30">
        <f t="shared" si="17"/>
        <v>228</v>
      </c>
      <c r="I142" s="26" t="s">
        <v>384</v>
      </c>
      <c r="K142" s="31">
        <f t="shared" si="18"/>
        <v>39.75</v>
      </c>
      <c r="L142" s="38">
        <v>38</v>
      </c>
      <c r="M142" s="31">
        <f t="shared" si="19"/>
        <v>38</v>
      </c>
    </row>
    <row r="143" spans="2:13" s="30" customFormat="1" ht="12.75">
      <c r="B143" s="26">
        <v>22506</v>
      </c>
      <c r="C143" s="26" t="s">
        <v>409</v>
      </c>
      <c r="D143" s="26" t="s">
        <v>12</v>
      </c>
      <c r="E143" s="38">
        <v>201</v>
      </c>
      <c r="F143" s="30">
        <f t="shared" si="16"/>
        <v>0</v>
      </c>
      <c r="G143" s="26"/>
      <c r="H143" s="30">
        <f t="shared" si="17"/>
        <v>0</v>
      </c>
      <c r="I143" s="26" t="s">
        <v>384</v>
      </c>
      <c r="J143" s="26" t="s">
        <v>410</v>
      </c>
      <c r="K143" s="31">
        <f t="shared" si="18"/>
        <v>-0.75</v>
      </c>
      <c r="L143" s="38">
        <v>0</v>
      </c>
      <c r="M143" s="31">
        <f t="shared" si="19"/>
        <v>-0.75</v>
      </c>
    </row>
    <row r="144" spans="2:13" s="30" customFormat="1" ht="12.75">
      <c r="B144" s="26">
        <v>24369</v>
      </c>
      <c r="C144" s="26" t="s">
        <v>431</v>
      </c>
      <c r="D144" s="26" t="s">
        <v>19</v>
      </c>
      <c r="E144" s="38">
        <v>154</v>
      </c>
      <c r="F144" s="30">
        <f t="shared" si="16"/>
        <v>210</v>
      </c>
      <c r="G144" s="26"/>
      <c r="H144" s="30">
        <f t="shared" si="17"/>
        <v>210</v>
      </c>
      <c r="I144" s="26" t="s">
        <v>384</v>
      </c>
      <c r="J144" s="26"/>
      <c r="K144" s="31">
        <f t="shared" si="18"/>
        <v>34.5</v>
      </c>
      <c r="L144" s="38">
        <v>35</v>
      </c>
      <c r="M144" s="31">
        <f t="shared" si="19"/>
        <v>34.5</v>
      </c>
    </row>
    <row r="145" spans="2:13" s="30" customFormat="1" ht="12.75">
      <c r="B145" s="30">
        <v>20234</v>
      </c>
      <c r="C145" s="30" t="s">
        <v>173</v>
      </c>
      <c r="D145" s="30" t="s">
        <v>34</v>
      </c>
      <c r="E145" s="38">
        <v>184</v>
      </c>
      <c r="F145" s="30">
        <f t="shared" si="16"/>
        <v>72</v>
      </c>
      <c r="H145" s="30">
        <f t="shared" si="17"/>
        <v>72</v>
      </c>
      <c r="I145" s="26" t="s">
        <v>384</v>
      </c>
      <c r="K145" s="31">
        <f t="shared" si="18"/>
        <v>12</v>
      </c>
      <c r="L145" s="38">
        <v>12</v>
      </c>
      <c r="M145" s="31">
        <f t="shared" si="19"/>
        <v>12</v>
      </c>
    </row>
    <row r="146" spans="2:15" s="30" customFormat="1" ht="12.75">
      <c r="B146" s="38">
        <v>23565</v>
      </c>
      <c r="C146" s="38" t="s">
        <v>377</v>
      </c>
      <c r="D146" s="38" t="s">
        <v>12</v>
      </c>
      <c r="E146" s="38">
        <v>181</v>
      </c>
      <c r="F146" s="30">
        <f t="shared" si="16"/>
        <v>84</v>
      </c>
      <c r="G146" s="38"/>
      <c r="H146" s="30">
        <f t="shared" si="17"/>
        <v>84</v>
      </c>
      <c r="I146" s="26" t="s">
        <v>384</v>
      </c>
      <c r="K146" s="31">
        <f t="shared" si="18"/>
        <v>14.25</v>
      </c>
      <c r="L146" s="38">
        <v>14</v>
      </c>
      <c r="M146" s="31">
        <f t="shared" si="19"/>
        <v>14.25</v>
      </c>
      <c r="O146" s="32"/>
    </row>
    <row r="147" spans="2:13" s="30" customFormat="1" ht="12.75">
      <c r="B147" s="26">
        <v>24140</v>
      </c>
      <c r="C147" s="26" t="s">
        <v>476</v>
      </c>
      <c r="D147" s="26" t="s">
        <v>17</v>
      </c>
      <c r="E147" s="26">
        <v>185</v>
      </c>
      <c r="F147" s="30">
        <f t="shared" si="16"/>
        <v>66</v>
      </c>
      <c r="H147" s="30">
        <f t="shared" si="17"/>
        <v>66</v>
      </c>
      <c r="I147" s="26" t="s">
        <v>384</v>
      </c>
      <c r="K147" s="31">
        <f t="shared" si="18"/>
        <v>11.25</v>
      </c>
      <c r="L147" s="38">
        <v>11</v>
      </c>
      <c r="M147" s="31">
        <f t="shared" si="19"/>
        <v>11.25</v>
      </c>
    </row>
    <row r="148" spans="2:13" s="30" customFormat="1" ht="12.75">
      <c r="B148" s="30">
        <v>22688</v>
      </c>
      <c r="C148" s="30" t="s">
        <v>106</v>
      </c>
      <c r="D148" s="30" t="s">
        <v>24</v>
      </c>
      <c r="E148" s="38">
        <v>193</v>
      </c>
      <c r="F148" s="30">
        <f t="shared" si="16"/>
        <v>30</v>
      </c>
      <c r="H148" s="30">
        <f t="shared" si="17"/>
        <v>30</v>
      </c>
      <c r="I148" s="26" t="s">
        <v>422</v>
      </c>
      <c r="K148" s="31">
        <f t="shared" si="18"/>
        <v>5.25</v>
      </c>
      <c r="L148" s="38">
        <v>5</v>
      </c>
      <c r="M148" s="31">
        <f t="shared" si="19"/>
        <v>5.25</v>
      </c>
    </row>
    <row r="149" spans="2:13" s="30" customFormat="1" ht="12.75">
      <c r="B149" s="30">
        <v>22728</v>
      </c>
      <c r="C149" s="30" t="s">
        <v>292</v>
      </c>
      <c r="D149" s="30" t="s">
        <v>19</v>
      </c>
      <c r="E149" s="38">
        <v>196</v>
      </c>
      <c r="F149" s="30">
        <f t="shared" si="16"/>
        <v>18</v>
      </c>
      <c r="H149" s="30">
        <f t="shared" si="17"/>
        <v>18</v>
      </c>
      <c r="I149" s="26" t="s">
        <v>384</v>
      </c>
      <c r="J149" s="30" t="s">
        <v>298</v>
      </c>
      <c r="K149" s="31">
        <f t="shared" si="18"/>
        <v>3</v>
      </c>
      <c r="L149" s="38">
        <v>3</v>
      </c>
      <c r="M149" s="31">
        <f t="shared" si="19"/>
        <v>3</v>
      </c>
    </row>
    <row r="150" spans="2:13" s="30" customFormat="1" ht="12.75">
      <c r="B150" s="30">
        <v>17277</v>
      </c>
      <c r="C150" s="30" t="s">
        <v>236</v>
      </c>
      <c r="D150" s="30" t="s">
        <v>57</v>
      </c>
      <c r="E150" s="38">
        <v>175</v>
      </c>
      <c r="F150" s="30">
        <f t="shared" si="16"/>
        <v>114</v>
      </c>
      <c r="H150" s="30">
        <f t="shared" si="17"/>
        <v>114</v>
      </c>
      <c r="I150" s="26" t="s">
        <v>422</v>
      </c>
      <c r="K150" s="31">
        <f t="shared" si="18"/>
        <v>18.75</v>
      </c>
      <c r="L150" s="38">
        <v>19</v>
      </c>
      <c r="M150" s="31">
        <f t="shared" si="19"/>
        <v>18.75</v>
      </c>
    </row>
    <row r="151" spans="2:13" s="30" customFormat="1" ht="12.75">
      <c r="B151" s="30">
        <v>17272</v>
      </c>
      <c r="C151" s="30" t="s">
        <v>214</v>
      </c>
      <c r="D151" s="30" t="s">
        <v>17</v>
      </c>
      <c r="E151" s="38">
        <v>180</v>
      </c>
      <c r="F151" s="30">
        <f t="shared" si="16"/>
        <v>90</v>
      </c>
      <c r="H151" s="30">
        <f t="shared" si="17"/>
        <v>90</v>
      </c>
      <c r="I151" s="26" t="s">
        <v>384</v>
      </c>
      <c r="K151" s="31">
        <f t="shared" si="18"/>
        <v>15</v>
      </c>
      <c r="L151" s="38">
        <v>15</v>
      </c>
      <c r="M151" s="31">
        <f t="shared" si="19"/>
        <v>15</v>
      </c>
    </row>
    <row r="152" spans="2:13" s="30" customFormat="1" ht="12.75">
      <c r="B152" s="38">
        <v>21654</v>
      </c>
      <c r="C152" s="38" t="s">
        <v>237</v>
      </c>
      <c r="D152" s="38" t="s">
        <v>24</v>
      </c>
      <c r="E152" s="38">
        <v>195</v>
      </c>
      <c r="F152" s="30">
        <f t="shared" si="16"/>
        <v>24</v>
      </c>
      <c r="G152" s="38"/>
      <c r="H152" s="30">
        <f t="shared" si="17"/>
        <v>24</v>
      </c>
      <c r="I152" s="26" t="s">
        <v>384</v>
      </c>
      <c r="K152" s="31">
        <f t="shared" si="18"/>
        <v>3.75</v>
      </c>
      <c r="L152" s="38">
        <v>4</v>
      </c>
      <c r="M152" s="31">
        <f t="shared" si="19"/>
        <v>3.75</v>
      </c>
    </row>
    <row r="153" spans="2:13" s="30" customFormat="1" ht="12.75">
      <c r="B153" s="30">
        <v>22843</v>
      </c>
      <c r="C153" s="30" t="s">
        <v>306</v>
      </c>
      <c r="D153" s="30" t="s">
        <v>24</v>
      </c>
      <c r="E153" s="38">
        <v>167</v>
      </c>
      <c r="F153" s="30">
        <f t="shared" si="16"/>
        <v>150</v>
      </c>
      <c r="H153" s="30">
        <f t="shared" si="17"/>
        <v>150</v>
      </c>
      <c r="I153" s="26" t="s">
        <v>384</v>
      </c>
      <c r="K153" s="31">
        <f t="shared" si="18"/>
        <v>24.75</v>
      </c>
      <c r="L153" s="38">
        <v>25</v>
      </c>
      <c r="M153" s="31">
        <f t="shared" si="19"/>
        <v>24.75</v>
      </c>
    </row>
    <row r="154" spans="2:13" s="30" customFormat="1" ht="12.75">
      <c r="B154" s="30">
        <v>19187</v>
      </c>
      <c r="C154" s="30" t="s">
        <v>27</v>
      </c>
      <c r="D154" s="30" t="s">
        <v>12</v>
      </c>
      <c r="E154" s="38">
        <v>190</v>
      </c>
      <c r="F154" s="30">
        <f aca="true" t="shared" si="20" ref="F154:F185">L154*6</f>
        <v>48</v>
      </c>
      <c r="H154" s="30">
        <f aca="true" t="shared" si="21" ref="H154:H185">F154+G154</f>
        <v>48</v>
      </c>
      <c r="I154" s="26" t="s">
        <v>422</v>
      </c>
      <c r="K154" s="31">
        <f aca="true" t="shared" si="22" ref="K154:K185">(200-E154)*(75/100)</f>
        <v>7.5</v>
      </c>
      <c r="L154" s="38">
        <v>8</v>
      </c>
      <c r="M154" s="31">
        <f t="shared" si="19"/>
        <v>7.5</v>
      </c>
    </row>
    <row r="155" spans="2:13" s="30" customFormat="1" ht="12.75">
      <c r="B155" s="38">
        <v>19683</v>
      </c>
      <c r="C155" s="38" t="s">
        <v>345</v>
      </c>
      <c r="D155" s="38" t="s">
        <v>17</v>
      </c>
      <c r="E155" s="38">
        <v>145</v>
      </c>
      <c r="F155" s="30">
        <f t="shared" si="20"/>
        <v>228</v>
      </c>
      <c r="H155" s="30">
        <f t="shared" si="21"/>
        <v>228</v>
      </c>
      <c r="I155" s="26" t="s">
        <v>384</v>
      </c>
      <c r="K155" s="31">
        <f t="shared" si="22"/>
        <v>41.25</v>
      </c>
      <c r="L155" s="38">
        <v>38</v>
      </c>
      <c r="M155" s="31">
        <f t="shared" si="19"/>
        <v>38</v>
      </c>
    </row>
    <row r="156" spans="2:15" s="30" customFormat="1" ht="12.75">
      <c r="B156" s="30">
        <v>17269</v>
      </c>
      <c r="C156" s="30" t="s">
        <v>174</v>
      </c>
      <c r="D156" s="30" t="s">
        <v>17</v>
      </c>
      <c r="E156" s="38">
        <v>189</v>
      </c>
      <c r="F156" s="30">
        <f t="shared" si="20"/>
        <v>48</v>
      </c>
      <c r="H156" s="30">
        <f t="shared" si="21"/>
        <v>48</v>
      </c>
      <c r="I156" s="26" t="s">
        <v>422</v>
      </c>
      <c r="K156" s="31">
        <f t="shared" si="22"/>
        <v>8.25</v>
      </c>
      <c r="L156" s="38">
        <v>8</v>
      </c>
      <c r="M156" s="31">
        <f t="shared" si="19"/>
        <v>8.25</v>
      </c>
      <c r="O156" s="32"/>
    </row>
    <row r="157" spans="2:15" s="30" customFormat="1" ht="12.75">
      <c r="B157" s="26">
        <v>24175</v>
      </c>
      <c r="C157" s="26" t="s">
        <v>485</v>
      </c>
      <c r="D157" s="26" t="s">
        <v>34</v>
      </c>
      <c r="E157" s="38">
        <v>176</v>
      </c>
      <c r="F157" s="26">
        <f t="shared" si="20"/>
        <v>108</v>
      </c>
      <c r="H157" s="30">
        <f t="shared" si="21"/>
        <v>108</v>
      </c>
      <c r="I157" s="26" t="s">
        <v>384</v>
      </c>
      <c r="K157" s="31">
        <f t="shared" si="22"/>
        <v>18</v>
      </c>
      <c r="L157" s="38">
        <v>18</v>
      </c>
      <c r="M157" s="31">
        <f>IF(K157&lt;0,0,K157)</f>
        <v>18</v>
      </c>
      <c r="O157" s="32"/>
    </row>
    <row r="158" spans="2:15" s="30" customFormat="1" ht="12.75">
      <c r="B158" s="26">
        <v>4335</v>
      </c>
      <c r="C158" s="26" t="s">
        <v>303</v>
      </c>
      <c r="D158" s="26" t="s">
        <v>12</v>
      </c>
      <c r="E158" s="38">
        <v>205</v>
      </c>
      <c r="F158" s="30">
        <f t="shared" si="20"/>
        <v>0</v>
      </c>
      <c r="G158" s="26"/>
      <c r="H158" s="26">
        <f t="shared" si="21"/>
        <v>0</v>
      </c>
      <c r="I158" s="26" t="s">
        <v>384</v>
      </c>
      <c r="J158" s="26"/>
      <c r="K158" s="27">
        <f t="shared" si="22"/>
        <v>-3.75</v>
      </c>
      <c r="L158" s="38">
        <v>0</v>
      </c>
      <c r="M158" s="27">
        <f aca="true" t="shared" si="23" ref="M158:M185">IF(K158&gt;38,38,K158)</f>
        <v>-3.75</v>
      </c>
      <c r="O158" s="32"/>
    </row>
    <row r="159" spans="2:13" s="30" customFormat="1" ht="12.75">
      <c r="B159" s="30">
        <v>22276</v>
      </c>
      <c r="C159" s="30" t="s">
        <v>67</v>
      </c>
      <c r="D159" s="30" t="s">
        <v>24</v>
      </c>
      <c r="E159" s="38">
        <v>167</v>
      </c>
      <c r="F159" s="30">
        <f t="shared" si="20"/>
        <v>150</v>
      </c>
      <c r="H159" s="30">
        <f t="shared" si="21"/>
        <v>150</v>
      </c>
      <c r="I159" s="26" t="s">
        <v>384</v>
      </c>
      <c r="K159" s="31">
        <f t="shared" si="22"/>
        <v>24.75</v>
      </c>
      <c r="L159" s="38">
        <v>25</v>
      </c>
      <c r="M159" s="31">
        <f t="shared" si="23"/>
        <v>24.75</v>
      </c>
    </row>
    <row r="160" spans="2:15" s="30" customFormat="1" ht="12.75">
      <c r="B160" s="30">
        <v>21695</v>
      </c>
      <c r="C160" s="30" t="s">
        <v>107</v>
      </c>
      <c r="D160" s="30" t="s">
        <v>19</v>
      </c>
      <c r="E160" s="38">
        <v>160</v>
      </c>
      <c r="F160" s="30">
        <f t="shared" si="20"/>
        <v>180</v>
      </c>
      <c r="H160" s="30">
        <f t="shared" si="21"/>
        <v>180</v>
      </c>
      <c r="I160" s="26" t="s">
        <v>384</v>
      </c>
      <c r="K160" s="31">
        <f t="shared" si="22"/>
        <v>30</v>
      </c>
      <c r="L160" s="38">
        <v>30</v>
      </c>
      <c r="M160" s="31">
        <f t="shared" si="23"/>
        <v>30</v>
      </c>
      <c r="N160" s="26"/>
      <c r="O160" s="32"/>
    </row>
    <row r="161" spans="2:15" s="30" customFormat="1" ht="12.75">
      <c r="B161" s="26">
        <v>24094</v>
      </c>
      <c r="C161" s="26" t="s">
        <v>486</v>
      </c>
      <c r="D161" s="26" t="s">
        <v>14</v>
      </c>
      <c r="E161" s="38">
        <v>165</v>
      </c>
      <c r="F161" s="30">
        <f t="shared" si="20"/>
        <v>156</v>
      </c>
      <c r="H161" s="30">
        <f t="shared" si="21"/>
        <v>156</v>
      </c>
      <c r="I161" s="26" t="s">
        <v>384</v>
      </c>
      <c r="K161" s="31">
        <f t="shared" si="22"/>
        <v>26.25</v>
      </c>
      <c r="L161" s="38">
        <v>26</v>
      </c>
      <c r="M161" s="31">
        <f t="shared" si="23"/>
        <v>26.25</v>
      </c>
      <c r="N161" s="26"/>
      <c r="O161" s="32"/>
    </row>
    <row r="162" spans="2:13" s="30" customFormat="1" ht="12.75">
      <c r="B162" s="30">
        <v>23110</v>
      </c>
      <c r="C162" s="30" t="s">
        <v>312</v>
      </c>
      <c r="D162" s="30" t="s">
        <v>19</v>
      </c>
      <c r="E162" s="38">
        <v>128</v>
      </c>
      <c r="F162" s="30">
        <f t="shared" si="20"/>
        <v>228</v>
      </c>
      <c r="H162" s="30">
        <f t="shared" si="21"/>
        <v>228</v>
      </c>
      <c r="I162" s="26" t="s">
        <v>384</v>
      </c>
      <c r="K162" s="31">
        <f t="shared" si="22"/>
        <v>54</v>
      </c>
      <c r="L162" s="38">
        <v>38</v>
      </c>
      <c r="M162" s="31">
        <f t="shared" si="23"/>
        <v>38</v>
      </c>
    </row>
    <row r="163" spans="2:13" s="30" customFormat="1" ht="12.75">
      <c r="B163" s="26">
        <v>20078</v>
      </c>
      <c r="C163" s="26" t="s">
        <v>250</v>
      </c>
      <c r="D163" s="26" t="s">
        <v>34</v>
      </c>
      <c r="E163" s="38">
        <v>170</v>
      </c>
      <c r="F163" s="26">
        <f t="shared" si="20"/>
        <v>138</v>
      </c>
      <c r="H163" s="26">
        <f t="shared" si="21"/>
        <v>138</v>
      </c>
      <c r="I163" s="26"/>
      <c r="K163" s="31">
        <f t="shared" si="22"/>
        <v>22.5</v>
      </c>
      <c r="L163" s="38">
        <v>23</v>
      </c>
      <c r="M163" s="31">
        <f t="shared" si="23"/>
        <v>22.5</v>
      </c>
    </row>
    <row r="164" spans="2:13" s="30" customFormat="1" ht="12.75">
      <c r="B164" s="26">
        <v>24040</v>
      </c>
      <c r="C164" s="26" t="s">
        <v>412</v>
      </c>
      <c r="D164" s="26" t="s">
        <v>17</v>
      </c>
      <c r="E164" s="38">
        <v>204</v>
      </c>
      <c r="F164" s="30">
        <f t="shared" si="20"/>
        <v>0</v>
      </c>
      <c r="H164" s="30">
        <f t="shared" si="21"/>
        <v>0</v>
      </c>
      <c r="I164" s="26" t="s">
        <v>384</v>
      </c>
      <c r="K164" s="31">
        <f t="shared" si="22"/>
        <v>-3</v>
      </c>
      <c r="L164" s="38">
        <v>0</v>
      </c>
      <c r="M164" s="31">
        <f t="shared" si="23"/>
        <v>-3</v>
      </c>
    </row>
    <row r="165" spans="2:17" s="30" customFormat="1" ht="12.75">
      <c r="B165" s="30">
        <v>21912</v>
      </c>
      <c r="C165" s="30" t="s">
        <v>181</v>
      </c>
      <c r="D165" s="30" t="s">
        <v>36</v>
      </c>
      <c r="E165" s="38">
        <v>172</v>
      </c>
      <c r="F165" s="30">
        <f t="shared" si="20"/>
        <v>126</v>
      </c>
      <c r="H165" s="30">
        <f t="shared" si="21"/>
        <v>126</v>
      </c>
      <c r="I165" s="26" t="s">
        <v>384</v>
      </c>
      <c r="K165" s="31">
        <f t="shared" si="22"/>
        <v>21</v>
      </c>
      <c r="L165" s="38">
        <v>21</v>
      </c>
      <c r="M165" s="31">
        <f t="shared" si="23"/>
        <v>21</v>
      </c>
      <c r="P165" s="33"/>
      <c r="Q165" s="29"/>
    </row>
    <row r="166" spans="2:15" s="30" customFormat="1" ht="12.75">
      <c r="B166" s="30">
        <v>22404</v>
      </c>
      <c r="C166" s="30" t="s">
        <v>246</v>
      </c>
      <c r="D166" s="30" t="s">
        <v>34</v>
      </c>
      <c r="E166" s="38">
        <v>189</v>
      </c>
      <c r="F166" s="30">
        <f t="shared" si="20"/>
        <v>48</v>
      </c>
      <c r="H166" s="30">
        <f t="shared" si="21"/>
        <v>48</v>
      </c>
      <c r="I166" s="26" t="s">
        <v>422</v>
      </c>
      <c r="K166" s="31">
        <f t="shared" si="22"/>
        <v>8.25</v>
      </c>
      <c r="L166" s="38">
        <v>8</v>
      </c>
      <c r="M166" s="31">
        <f t="shared" si="23"/>
        <v>8.25</v>
      </c>
      <c r="O166" s="32"/>
    </row>
    <row r="167" spans="2:13" s="30" customFormat="1" ht="12.75">
      <c r="B167" s="30">
        <v>22550</v>
      </c>
      <c r="C167" s="30" t="s">
        <v>130</v>
      </c>
      <c r="D167" s="30" t="s">
        <v>24</v>
      </c>
      <c r="E167" s="38">
        <v>165</v>
      </c>
      <c r="F167" s="30">
        <f t="shared" si="20"/>
        <v>156</v>
      </c>
      <c r="H167" s="30">
        <f t="shared" si="21"/>
        <v>156</v>
      </c>
      <c r="I167" s="26" t="s">
        <v>384</v>
      </c>
      <c r="K167" s="31">
        <f t="shared" si="22"/>
        <v>26.25</v>
      </c>
      <c r="L167" s="38">
        <v>26</v>
      </c>
      <c r="M167" s="31">
        <f t="shared" si="23"/>
        <v>26.25</v>
      </c>
    </row>
    <row r="168" spans="2:13" s="30" customFormat="1" ht="12.75">
      <c r="B168" s="30">
        <v>22733</v>
      </c>
      <c r="C168" s="30" t="s">
        <v>287</v>
      </c>
      <c r="D168" t="s">
        <v>34</v>
      </c>
      <c r="E168" s="38">
        <v>146</v>
      </c>
      <c r="F168" s="30">
        <f t="shared" si="20"/>
        <v>228</v>
      </c>
      <c r="H168" s="30">
        <f t="shared" si="21"/>
        <v>228</v>
      </c>
      <c r="I168" s="26" t="s">
        <v>422</v>
      </c>
      <c r="K168" s="31">
        <f t="shared" si="22"/>
        <v>40.5</v>
      </c>
      <c r="L168" s="38">
        <v>38</v>
      </c>
      <c r="M168" s="31">
        <f t="shared" si="23"/>
        <v>38</v>
      </c>
    </row>
    <row r="169" spans="2:13" s="30" customFormat="1" ht="12.75">
      <c r="B169" s="26">
        <v>24412</v>
      </c>
      <c r="C169" s="26" t="s">
        <v>413</v>
      </c>
      <c r="D169" s="26" t="s">
        <v>34</v>
      </c>
      <c r="E169" s="38">
        <v>116</v>
      </c>
      <c r="F169" s="30">
        <f t="shared" si="20"/>
        <v>228</v>
      </c>
      <c r="H169" s="30">
        <f t="shared" si="21"/>
        <v>228</v>
      </c>
      <c r="I169" s="26" t="s">
        <v>384</v>
      </c>
      <c r="J169" s="26" t="s">
        <v>298</v>
      </c>
      <c r="K169" s="31">
        <f t="shared" si="22"/>
        <v>63</v>
      </c>
      <c r="L169" s="38">
        <v>38</v>
      </c>
      <c r="M169" s="31">
        <f t="shared" si="23"/>
        <v>38</v>
      </c>
    </row>
    <row r="170" spans="2:13" s="30" customFormat="1" ht="12.75">
      <c r="B170" s="30">
        <v>19125</v>
      </c>
      <c r="C170" s="30" t="s">
        <v>268</v>
      </c>
      <c r="D170" s="30" t="s">
        <v>24</v>
      </c>
      <c r="E170" s="38">
        <v>162</v>
      </c>
      <c r="F170" s="30">
        <f t="shared" si="20"/>
        <v>174</v>
      </c>
      <c r="H170" s="30">
        <f t="shared" si="21"/>
        <v>174</v>
      </c>
      <c r="I170" s="26" t="s">
        <v>384</v>
      </c>
      <c r="K170" s="31">
        <f t="shared" si="22"/>
        <v>28.5</v>
      </c>
      <c r="L170" s="38">
        <v>29</v>
      </c>
      <c r="M170" s="31">
        <f t="shared" si="23"/>
        <v>28.5</v>
      </c>
    </row>
    <row r="171" spans="2:13" s="30" customFormat="1" ht="12.75">
      <c r="B171" s="26">
        <v>24716</v>
      </c>
      <c r="C171" s="26" t="s">
        <v>487</v>
      </c>
      <c r="D171" s="26" t="s">
        <v>34</v>
      </c>
      <c r="E171" s="38">
        <v>137</v>
      </c>
      <c r="F171" s="26">
        <f t="shared" si="20"/>
        <v>228</v>
      </c>
      <c r="H171" s="26">
        <f t="shared" si="21"/>
        <v>228</v>
      </c>
      <c r="I171" s="26" t="s">
        <v>384</v>
      </c>
      <c r="K171" s="31">
        <f t="shared" si="22"/>
        <v>47.25</v>
      </c>
      <c r="L171" s="38">
        <v>38</v>
      </c>
      <c r="M171" s="31">
        <f t="shared" si="23"/>
        <v>38</v>
      </c>
    </row>
    <row r="172" spans="2:15" s="30" customFormat="1" ht="12.75">
      <c r="B172" s="30">
        <v>23025</v>
      </c>
      <c r="C172" s="30" t="s">
        <v>311</v>
      </c>
      <c r="D172" s="30" t="s">
        <v>17</v>
      </c>
      <c r="E172" s="38">
        <v>162</v>
      </c>
      <c r="F172" s="30">
        <f t="shared" si="20"/>
        <v>174</v>
      </c>
      <c r="H172" s="30">
        <f t="shared" si="21"/>
        <v>174</v>
      </c>
      <c r="I172" s="26" t="s">
        <v>384</v>
      </c>
      <c r="K172" s="31">
        <f t="shared" si="22"/>
        <v>28.5</v>
      </c>
      <c r="L172" s="38">
        <v>29</v>
      </c>
      <c r="M172" s="31">
        <f t="shared" si="23"/>
        <v>28.5</v>
      </c>
      <c r="O172" s="32"/>
    </row>
    <row r="173" spans="2:13" s="30" customFormat="1" ht="12.75">
      <c r="B173" s="30">
        <v>21666</v>
      </c>
      <c r="C173" s="30" t="s">
        <v>71</v>
      </c>
      <c r="D173" s="30" t="s">
        <v>34</v>
      </c>
      <c r="E173" s="38">
        <v>165</v>
      </c>
      <c r="F173" s="30">
        <f t="shared" si="20"/>
        <v>156</v>
      </c>
      <c r="H173" s="30">
        <f t="shared" si="21"/>
        <v>156</v>
      </c>
      <c r="I173" s="26" t="s">
        <v>384</v>
      </c>
      <c r="K173" s="31">
        <f t="shared" si="22"/>
        <v>26.25</v>
      </c>
      <c r="L173" s="38">
        <v>26</v>
      </c>
      <c r="M173" s="31">
        <f t="shared" si="23"/>
        <v>26.25</v>
      </c>
    </row>
    <row r="174" spans="2:15" s="30" customFormat="1" ht="12.75">
      <c r="B174" s="30">
        <v>21021</v>
      </c>
      <c r="C174" s="30" t="s">
        <v>175</v>
      </c>
      <c r="D174" s="30" t="s">
        <v>57</v>
      </c>
      <c r="E174" s="38">
        <v>166</v>
      </c>
      <c r="F174" s="30">
        <f t="shared" si="20"/>
        <v>156</v>
      </c>
      <c r="H174" s="30">
        <f t="shared" si="21"/>
        <v>156</v>
      </c>
      <c r="I174" s="26" t="s">
        <v>384</v>
      </c>
      <c r="K174" s="31">
        <f t="shared" si="22"/>
        <v>25.5</v>
      </c>
      <c r="L174" s="38">
        <v>26</v>
      </c>
      <c r="M174" s="31">
        <f t="shared" si="23"/>
        <v>25.5</v>
      </c>
      <c r="O174" s="32"/>
    </row>
    <row r="175" spans="2:13" s="30" customFormat="1" ht="12.75">
      <c r="B175" s="30">
        <v>21696</v>
      </c>
      <c r="C175" s="30" t="s">
        <v>73</v>
      </c>
      <c r="D175" s="30" t="s">
        <v>19</v>
      </c>
      <c r="E175" s="38">
        <v>162</v>
      </c>
      <c r="F175" s="30">
        <f t="shared" si="20"/>
        <v>174</v>
      </c>
      <c r="H175" s="30">
        <f t="shared" si="21"/>
        <v>174</v>
      </c>
      <c r="I175" s="26" t="s">
        <v>384</v>
      </c>
      <c r="K175" s="31">
        <f t="shared" si="22"/>
        <v>28.5</v>
      </c>
      <c r="L175" s="38">
        <v>29</v>
      </c>
      <c r="M175" s="31">
        <f t="shared" si="23"/>
        <v>28.5</v>
      </c>
    </row>
    <row r="176" spans="2:13" s="30" customFormat="1" ht="12.75">
      <c r="B176" s="30">
        <v>20080</v>
      </c>
      <c r="C176" s="30" t="s">
        <v>100</v>
      </c>
      <c r="D176" s="30" t="s">
        <v>34</v>
      </c>
      <c r="E176" s="38">
        <v>163</v>
      </c>
      <c r="F176" s="30">
        <f t="shared" si="20"/>
        <v>168</v>
      </c>
      <c r="H176" s="30">
        <f t="shared" si="21"/>
        <v>168</v>
      </c>
      <c r="I176" s="26" t="s">
        <v>384</v>
      </c>
      <c r="K176" s="31">
        <f t="shared" si="22"/>
        <v>27.75</v>
      </c>
      <c r="L176" s="38">
        <v>28</v>
      </c>
      <c r="M176" s="31">
        <f t="shared" si="23"/>
        <v>27.75</v>
      </c>
    </row>
    <row r="177" spans="2:13" s="30" customFormat="1" ht="12.75">
      <c r="B177" s="30">
        <v>20934</v>
      </c>
      <c r="C177" s="30" t="s">
        <v>74</v>
      </c>
      <c r="D177" s="30" t="s">
        <v>19</v>
      </c>
      <c r="E177" s="38">
        <v>186</v>
      </c>
      <c r="F177" s="30">
        <f t="shared" si="20"/>
        <v>66</v>
      </c>
      <c r="H177" s="30">
        <f t="shared" si="21"/>
        <v>66</v>
      </c>
      <c r="I177" s="26" t="s">
        <v>384</v>
      </c>
      <c r="K177" s="31">
        <f t="shared" si="22"/>
        <v>10.5</v>
      </c>
      <c r="L177" s="38">
        <v>11</v>
      </c>
      <c r="M177" s="31">
        <f t="shared" si="23"/>
        <v>10.5</v>
      </c>
    </row>
    <row r="178" spans="2:13" s="30" customFormat="1" ht="12.75">
      <c r="B178" s="30">
        <v>17039</v>
      </c>
      <c r="C178" s="30" t="s">
        <v>264</v>
      </c>
      <c r="D178" s="30" t="s">
        <v>14</v>
      </c>
      <c r="E178" s="38">
        <v>209</v>
      </c>
      <c r="F178" s="30">
        <f t="shared" si="20"/>
        <v>0</v>
      </c>
      <c r="H178" s="30">
        <f t="shared" si="21"/>
        <v>0</v>
      </c>
      <c r="I178" s="26" t="s">
        <v>384</v>
      </c>
      <c r="K178" s="31">
        <f t="shared" si="22"/>
        <v>-6.75</v>
      </c>
      <c r="L178" s="38">
        <v>0</v>
      </c>
      <c r="M178" s="31">
        <f t="shared" si="23"/>
        <v>-6.75</v>
      </c>
    </row>
    <row r="179" spans="2:13" s="30" customFormat="1" ht="12.75">
      <c r="B179" s="30">
        <v>21642</v>
      </c>
      <c r="C179" s="30" t="s">
        <v>218</v>
      </c>
      <c r="D179" s="30" t="s">
        <v>24</v>
      </c>
      <c r="E179" s="38">
        <v>188</v>
      </c>
      <c r="F179" s="30">
        <f t="shared" si="20"/>
        <v>54</v>
      </c>
      <c r="H179" s="30">
        <f t="shared" si="21"/>
        <v>54</v>
      </c>
      <c r="I179" s="26" t="s">
        <v>384</v>
      </c>
      <c r="K179" s="31">
        <f t="shared" si="22"/>
        <v>9</v>
      </c>
      <c r="L179" s="38">
        <v>9</v>
      </c>
      <c r="M179" s="31">
        <f t="shared" si="23"/>
        <v>9</v>
      </c>
    </row>
    <row r="180" spans="2:13" s="30" customFormat="1" ht="12.75">
      <c r="B180" s="26">
        <v>24093</v>
      </c>
      <c r="C180" s="26" t="s">
        <v>488</v>
      </c>
      <c r="D180" s="26" t="s">
        <v>14</v>
      </c>
      <c r="E180" s="38">
        <v>165</v>
      </c>
      <c r="F180" s="26">
        <f t="shared" si="20"/>
        <v>156</v>
      </c>
      <c r="H180" s="26">
        <f t="shared" si="21"/>
        <v>156</v>
      </c>
      <c r="I180" s="26" t="s">
        <v>384</v>
      </c>
      <c r="K180" s="31">
        <f t="shared" si="22"/>
        <v>26.25</v>
      </c>
      <c r="L180" s="38">
        <v>26</v>
      </c>
      <c r="M180" s="31">
        <f t="shared" si="23"/>
        <v>26.25</v>
      </c>
    </row>
    <row r="181" spans="2:13" s="30" customFormat="1" ht="12.75">
      <c r="B181" s="30">
        <v>17070</v>
      </c>
      <c r="C181" s="30" t="s">
        <v>147</v>
      </c>
      <c r="D181" s="30" t="s">
        <v>14</v>
      </c>
      <c r="E181" s="38">
        <v>169</v>
      </c>
      <c r="F181" s="30">
        <f t="shared" si="20"/>
        <v>138</v>
      </c>
      <c r="H181" s="30">
        <f t="shared" si="21"/>
        <v>138</v>
      </c>
      <c r="I181" s="26" t="s">
        <v>384</v>
      </c>
      <c r="K181" s="31">
        <f t="shared" si="22"/>
        <v>23.25</v>
      </c>
      <c r="L181" s="38">
        <v>23</v>
      </c>
      <c r="M181" s="31">
        <f t="shared" si="23"/>
        <v>23.25</v>
      </c>
    </row>
    <row r="182" spans="2:13" s="30" customFormat="1" ht="12.75">
      <c r="B182" s="38">
        <v>23386</v>
      </c>
      <c r="C182" s="38" t="s">
        <v>372</v>
      </c>
      <c r="D182" s="38" t="s">
        <v>17</v>
      </c>
      <c r="E182" s="38">
        <v>178</v>
      </c>
      <c r="F182" s="30">
        <f t="shared" si="20"/>
        <v>102</v>
      </c>
      <c r="H182" s="30">
        <f t="shared" si="21"/>
        <v>102</v>
      </c>
      <c r="I182" s="26" t="s">
        <v>384</v>
      </c>
      <c r="K182" s="31">
        <f t="shared" si="22"/>
        <v>16.5</v>
      </c>
      <c r="L182" s="38">
        <v>17</v>
      </c>
      <c r="M182" s="31">
        <f t="shared" si="23"/>
        <v>16.5</v>
      </c>
    </row>
    <row r="183" spans="2:17" s="30" customFormat="1" ht="12.75">
      <c r="B183" s="30">
        <v>21889</v>
      </c>
      <c r="C183" s="30" t="s">
        <v>141</v>
      </c>
      <c r="D183" s="30" t="s">
        <v>36</v>
      </c>
      <c r="E183" s="38">
        <v>171</v>
      </c>
      <c r="F183" s="30">
        <f t="shared" si="20"/>
        <v>132</v>
      </c>
      <c r="H183" s="30">
        <f t="shared" si="21"/>
        <v>132</v>
      </c>
      <c r="I183" s="26" t="s">
        <v>384</v>
      </c>
      <c r="K183" s="31">
        <f t="shared" si="22"/>
        <v>21.75</v>
      </c>
      <c r="L183" s="38">
        <v>22</v>
      </c>
      <c r="M183" s="31">
        <f t="shared" si="23"/>
        <v>21.75</v>
      </c>
      <c r="O183" s="34"/>
      <c r="P183" s="33"/>
      <c r="Q183" s="29"/>
    </row>
    <row r="184" spans="2:13" s="30" customFormat="1" ht="12.75">
      <c r="B184" s="38">
        <v>23337</v>
      </c>
      <c r="C184" s="38" t="s">
        <v>351</v>
      </c>
      <c r="D184" s="38" t="s">
        <v>24</v>
      </c>
      <c r="E184" s="38">
        <v>180</v>
      </c>
      <c r="F184" s="30">
        <f t="shared" si="20"/>
        <v>90</v>
      </c>
      <c r="H184" s="30">
        <f t="shared" si="21"/>
        <v>90</v>
      </c>
      <c r="I184" s="26" t="s">
        <v>384</v>
      </c>
      <c r="K184" s="31">
        <f t="shared" si="22"/>
        <v>15</v>
      </c>
      <c r="L184" s="38">
        <v>15</v>
      </c>
      <c r="M184" s="31">
        <f t="shared" si="23"/>
        <v>15</v>
      </c>
    </row>
    <row r="185" spans="2:13" s="30" customFormat="1" ht="12.75">
      <c r="B185" s="38">
        <v>19489</v>
      </c>
      <c r="C185" s="38" t="s">
        <v>346</v>
      </c>
      <c r="D185" s="38" t="s">
        <v>19</v>
      </c>
      <c r="E185" s="38">
        <v>156</v>
      </c>
      <c r="F185" s="30">
        <f t="shared" si="20"/>
        <v>198</v>
      </c>
      <c r="H185" s="30">
        <f t="shared" si="21"/>
        <v>198</v>
      </c>
      <c r="I185" s="26" t="s">
        <v>384</v>
      </c>
      <c r="K185" s="31">
        <f t="shared" si="22"/>
        <v>33</v>
      </c>
      <c r="L185" s="38">
        <v>33</v>
      </c>
      <c r="M185" s="31">
        <f t="shared" si="23"/>
        <v>33</v>
      </c>
    </row>
    <row r="186" spans="2:13" s="30" customFormat="1" ht="12.75">
      <c r="B186" s="30">
        <v>21883</v>
      </c>
      <c r="C186" s="30" t="s">
        <v>131</v>
      </c>
      <c r="D186" s="30" t="s">
        <v>36</v>
      </c>
      <c r="E186" s="30">
        <v>183</v>
      </c>
      <c r="F186" s="30">
        <f aca="true" t="shared" si="24" ref="F186:F217">L186*6</f>
        <v>78</v>
      </c>
      <c r="H186" s="30">
        <f aca="true" t="shared" si="25" ref="H186:H217">F186+G186</f>
        <v>78</v>
      </c>
      <c r="I186" s="26" t="s">
        <v>384</v>
      </c>
      <c r="K186" s="31">
        <f aca="true" t="shared" si="26" ref="K186:K217">(200-E186)*(75/100)</f>
        <v>12.75</v>
      </c>
      <c r="L186" s="38">
        <v>13</v>
      </c>
      <c r="M186" s="31">
        <f>IF(K186&lt;0,0,K186)</f>
        <v>12.75</v>
      </c>
    </row>
    <row r="187" spans="2:17" s="30" customFormat="1" ht="12.75">
      <c r="B187" s="30">
        <v>17161</v>
      </c>
      <c r="C187" s="30" t="s">
        <v>41</v>
      </c>
      <c r="D187" s="30" t="s">
        <v>14</v>
      </c>
      <c r="E187" s="38">
        <v>187</v>
      </c>
      <c r="F187" s="30">
        <f t="shared" si="24"/>
        <v>60</v>
      </c>
      <c r="H187" s="30">
        <f t="shared" si="25"/>
        <v>60</v>
      </c>
      <c r="I187" s="26" t="s">
        <v>384</v>
      </c>
      <c r="K187" s="31">
        <f t="shared" si="26"/>
        <v>9.75</v>
      </c>
      <c r="L187" s="38">
        <v>10</v>
      </c>
      <c r="M187" s="31">
        <f>IF(K187&gt;38,38,K187)</f>
        <v>9.75</v>
      </c>
      <c r="P187" s="35"/>
      <c r="Q187" s="36"/>
    </row>
    <row r="188" spans="2:13" s="30" customFormat="1" ht="12.75">
      <c r="B188" s="30">
        <v>17178</v>
      </c>
      <c r="C188" s="30" t="s">
        <v>252</v>
      </c>
      <c r="D188" s="30" t="s">
        <v>57</v>
      </c>
      <c r="E188" s="38">
        <v>173</v>
      </c>
      <c r="F188" s="30">
        <f t="shared" si="24"/>
        <v>120</v>
      </c>
      <c r="H188" s="30">
        <f t="shared" si="25"/>
        <v>120</v>
      </c>
      <c r="I188" s="26" t="s">
        <v>384</v>
      </c>
      <c r="K188" s="31">
        <f t="shared" si="26"/>
        <v>20.25</v>
      </c>
      <c r="L188" s="38">
        <v>20</v>
      </c>
      <c r="M188" s="31">
        <f>IF(K188&gt;38,38,K188)</f>
        <v>20.25</v>
      </c>
    </row>
    <row r="189" spans="2:13" s="30" customFormat="1" ht="12.75">
      <c r="B189" s="30">
        <v>17085</v>
      </c>
      <c r="C189" s="30" t="s">
        <v>37</v>
      </c>
      <c r="D189" s="30" t="s">
        <v>14</v>
      </c>
      <c r="E189" s="38">
        <v>178</v>
      </c>
      <c r="F189" s="30">
        <f t="shared" si="24"/>
        <v>102</v>
      </c>
      <c r="H189" s="30">
        <f t="shared" si="25"/>
        <v>102</v>
      </c>
      <c r="I189" s="26" t="s">
        <v>384</v>
      </c>
      <c r="K189" s="31">
        <f t="shared" si="26"/>
        <v>16.5</v>
      </c>
      <c r="L189" s="38">
        <v>17</v>
      </c>
      <c r="M189" s="31">
        <f>IF(K189&lt;0,0,K189)</f>
        <v>16.5</v>
      </c>
    </row>
    <row r="190" spans="2:13" s="30" customFormat="1" ht="12.75">
      <c r="B190" s="38">
        <v>23454</v>
      </c>
      <c r="C190" s="38" t="s">
        <v>361</v>
      </c>
      <c r="D190" s="38" t="s">
        <v>17</v>
      </c>
      <c r="E190" s="38">
        <v>145</v>
      </c>
      <c r="F190" s="30">
        <f t="shared" si="24"/>
        <v>228</v>
      </c>
      <c r="G190" s="38"/>
      <c r="H190" s="30">
        <f t="shared" si="25"/>
        <v>228</v>
      </c>
      <c r="I190" s="26" t="s">
        <v>422</v>
      </c>
      <c r="K190" s="31">
        <f t="shared" si="26"/>
        <v>41.25</v>
      </c>
      <c r="L190" s="38">
        <v>38</v>
      </c>
      <c r="M190" s="31">
        <f aca="true" t="shared" si="27" ref="M190:M212">IF(K190&gt;38,38,K190)</f>
        <v>38</v>
      </c>
    </row>
    <row r="191" spans="2:13" s="30" customFormat="1" ht="12.75">
      <c r="B191" s="30">
        <v>21736</v>
      </c>
      <c r="C191" s="30" t="s">
        <v>182</v>
      </c>
      <c r="D191" s="30" t="s">
        <v>24</v>
      </c>
      <c r="E191" s="30">
        <v>191</v>
      </c>
      <c r="F191" s="30">
        <f t="shared" si="24"/>
        <v>42</v>
      </c>
      <c r="H191" s="30">
        <f t="shared" si="25"/>
        <v>42</v>
      </c>
      <c r="I191" s="26" t="s">
        <v>384</v>
      </c>
      <c r="K191" s="31">
        <f t="shared" si="26"/>
        <v>6.75</v>
      </c>
      <c r="L191" s="38">
        <v>7</v>
      </c>
      <c r="M191" s="31">
        <f t="shared" si="27"/>
        <v>6.75</v>
      </c>
    </row>
    <row r="192" spans="2:15" s="30" customFormat="1" ht="12.75">
      <c r="B192" s="30">
        <v>22228</v>
      </c>
      <c r="C192" s="30" t="s">
        <v>132</v>
      </c>
      <c r="D192" s="30" t="s">
        <v>24</v>
      </c>
      <c r="E192" s="38">
        <v>167</v>
      </c>
      <c r="F192" s="30">
        <f t="shared" si="24"/>
        <v>150</v>
      </c>
      <c r="H192" s="30">
        <f t="shared" si="25"/>
        <v>150</v>
      </c>
      <c r="I192" s="26" t="s">
        <v>384</v>
      </c>
      <c r="K192" s="31">
        <f t="shared" si="26"/>
        <v>24.75</v>
      </c>
      <c r="L192" s="38">
        <v>25</v>
      </c>
      <c r="M192" s="31">
        <f t="shared" si="27"/>
        <v>24.75</v>
      </c>
      <c r="O192" s="32"/>
    </row>
    <row r="193" spans="2:13" s="30" customFormat="1" ht="12.75">
      <c r="B193" s="30">
        <v>17259</v>
      </c>
      <c r="C193" s="30" t="s">
        <v>160</v>
      </c>
      <c r="D193" s="30" t="s">
        <v>17</v>
      </c>
      <c r="E193" s="38">
        <v>165</v>
      </c>
      <c r="F193" s="30">
        <f t="shared" si="24"/>
        <v>156</v>
      </c>
      <c r="H193" s="30">
        <f t="shared" si="25"/>
        <v>156</v>
      </c>
      <c r="I193" s="26" t="s">
        <v>422</v>
      </c>
      <c r="K193" s="31">
        <f t="shared" si="26"/>
        <v>26.25</v>
      </c>
      <c r="L193" s="38">
        <v>26</v>
      </c>
      <c r="M193" s="31">
        <f t="shared" si="27"/>
        <v>26.25</v>
      </c>
    </row>
    <row r="194" spans="2:13" s="30" customFormat="1" ht="12.75">
      <c r="B194" s="30">
        <v>22630</v>
      </c>
      <c r="C194" s="30" t="s">
        <v>241</v>
      </c>
      <c r="D194" s="30" t="s">
        <v>34</v>
      </c>
      <c r="E194" s="38">
        <v>179</v>
      </c>
      <c r="F194" s="30">
        <f t="shared" si="24"/>
        <v>96</v>
      </c>
      <c r="H194" s="30">
        <f t="shared" si="25"/>
        <v>96</v>
      </c>
      <c r="I194" s="26" t="s">
        <v>384</v>
      </c>
      <c r="K194" s="31">
        <f t="shared" si="26"/>
        <v>15.75</v>
      </c>
      <c r="L194" s="38">
        <v>16</v>
      </c>
      <c r="M194" s="31">
        <f t="shared" si="27"/>
        <v>15.75</v>
      </c>
    </row>
    <row r="195" spans="2:13" s="30" customFormat="1" ht="12.75">
      <c r="B195" s="26">
        <v>24513</v>
      </c>
      <c r="C195" s="26" t="s">
        <v>489</v>
      </c>
      <c r="D195" s="26" t="s">
        <v>57</v>
      </c>
      <c r="E195" s="38">
        <v>122</v>
      </c>
      <c r="F195" s="26">
        <f t="shared" si="24"/>
        <v>228</v>
      </c>
      <c r="H195" s="26">
        <f t="shared" si="25"/>
        <v>228</v>
      </c>
      <c r="I195" s="26" t="s">
        <v>384</v>
      </c>
      <c r="J195" s="26" t="s">
        <v>298</v>
      </c>
      <c r="K195" s="31">
        <f t="shared" si="26"/>
        <v>58.5</v>
      </c>
      <c r="L195" s="38">
        <v>38</v>
      </c>
      <c r="M195" s="31">
        <f t="shared" si="27"/>
        <v>38</v>
      </c>
    </row>
    <row r="196" spans="2:13" s="30" customFormat="1" ht="12.75">
      <c r="B196" s="26">
        <v>23004</v>
      </c>
      <c r="C196" s="26" t="s">
        <v>368</v>
      </c>
      <c r="D196" s="26" t="s">
        <v>24</v>
      </c>
      <c r="E196" s="38">
        <v>145</v>
      </c>
      <c r="F196" s="30">
        <f t="shared" si="24"/>
        <v>228</v>
      </c>
      <c r="H196" s="30">
        <f t="shared" si="25"/>
        <v>228</v>
      </c>
      <c r="I196" s="26" t="s">
        <v>422</v>
      </c>
      <c r="K196" s="31">
        <f t="shared" si="26"/>
        <v>41.25</v>
      </c>
      <c r="L196" s="38">
        <v>38</v>
      </c>
      <c r="M196" s="31">
        <f t="shared" si="27"/>
        <v>38</v>
      </c>
    </row>
    <row r="197" spans="2:13" s="30" customFormat="1" ht="12.75">
      <c r="B197" s="30">
        <v>20077</v>
      </c>
      <c r="C197" s="30" t="s">
        <v>242</v>
      </c>
      <c r="D197" s="30" t="s">
        <v>34</v>
      </c>
      <c r="E197" s="38">
        <v>204</v>
      </c>
      <c r="F197" s="30">
        <f t="shared" si="24"/>
        <v>0</v>
      </c>
      <c r="H197" s="30">
        <f t="shared" si="25"/>
        <v>0</v>
      </c>
      <c r="I197" s="26" t="s">
        <v>384</v>
      </c>
      <c r="K197" s="31">
        <f t="shared" si="26"/>
        <v>-3</v>
      </c>
      <c r="L197" s="38">
        <v>0</v>
      </c>
      <c r="M197" s="31">
        <f t="shared" si="27"/>
        <v>-3</v>
      </c>
    </row>
    <row r="198" spans="2:13" s="30" customFormat="1" ht="12.75">
      <c r="B198" s="26">
        <v>20908</v>
      </c>
      <c r="C198" s="26" t="s">
        <v>194</v>
      </c>
      <c r="D198" s="26" t="s">
        <v>34</v>
      </c>
      <c r="E198" s="26">
        <v>187</v>
      </c>
      <c r="F198" s="26">
        <f t="shared" si="24"/>
        <v>60</v>
      </c>
      <c r="H198" s="26">
        <f t="shared" si="25"/>
        <v>60</v>
      </c>
      <c r="I198" s="26" t="s">
        <v>384</v>
      </c>
      <c r="K198" s="31">
        <f t="shared" si="26"/>
        <v>9.75</v>
      </c>
      <c r="L198" s="38">
        <v>10</v>
      </c>
      <c r="M198" s="31">
        <f t="shared" si="27"/>
        <v>9.75</v>
      </c>
    </row>
    <row r="199" spans="2:13" s="30" customFormat="1" ht="12.75">
      <c r="B199" s="26">
        <v>24129</v>
      </c>
      <c r="C199" s="26" t="s">
        <v>414</v>
      </c>
      <c r="D199" s="26" t="s">
        <v>34</v>
      </c>
      <c r="E199" s="38">
        <v>168</v>
      </c>
      <c r="F199" s="30">
        <f t="shared" si="24"/>
        <v>144</v>
      </c>
      <c r="H199" s="30">
        <f t="shared" si="25"/>
        <v>144</v>
      </c>
      <c r="I199" s="26" t="s">
        <v>384</v>
      </c>
      <c r="K199" s="31">
        <f t="shared" si="26"/>
        <v>24</v>
      </c>
      <c r="L199" s="38">
        <v>24</v>
      </c>
      <c r="M199" s="31">
        <f t="shared" si="27"/>
        <v>24</v>
      </c>
    </row>
    <row r="200" spans="1:14" s="26" customFormat="1" ht="12.75">
      <c r="A200" s="30"/>
      <c r="B200" s="26">
        <v>1058</v>
      </c>
      <c r="C200" s="26" t="s">
        <v>40</v>
      </c>
      <c r="D200" s="26" t="s">
        <v>24</v>
      </c>
      <c r="E200" s="26">
        <v>190</v>
      </c>
      <c r="F200" s="30">
        <f t="shared" si="24"/>
        <v>48</v>
      </c>
      <c r="H200" s="26">
        <f t="shared" si="25"/>
        <v>48</v>
      </c>
      <c r="I200" s="26" t="s">
        <v>384</v>
      </c>
      <c r="K200" s="27">
        <f t="shared" si="26"/>
        <v>7.5</v>
      </c>
      <c r="L200" s="38">
        <v>8</v>
      </c>
      <c r="M200" s="27">
        <f t="shared" si="27"/>
        <v>7.5</v>
      </c>
      <c r="N200" s="30"/>
    </row>
    <row r="201" spans="1:14" s="26" customFormat="1" ht="12.75">
      <c r="A201" s="30"/>
      <c r="B201" s="30">
        <v>21890</v>
      </c>
      <c r="C201" s="30" t="s">
        <v>183</v>
      </c>
      <c r="D201" s="30" t="s">
        <v>36</v>
      </c>
      <c r="E201" s="38">
        <v>179</v>
      </c>
      <c r="F201" s="30">
        <f t="shared" si="24"/>
        <v>96</v>
      </c>
      <c r="G201" s="30"/>
      <c r="H201" s="30">
        <f t="shared" si="25"/>
        <v>96</v>
      </c>
      <c r="I201" s="26" t="s">
        <v>384</v>
      </c>
      <c r="J201" s="30"/>
      <c r="K201" s="31">
        <f t="shared" si="26"/>
        <v>15.75</v>
      </c>
      <c r="L201" s="38">
        <v>16</v>
      </c>
      <c r="M201" s="31">
        <f t="shared" si="27"/>
        <v>15.75</v>
      </c>
      <c r="N201" s="30"/>
    </row>
    <row r="202" spans="2:13" s="30" customFormat="1" ht="12.75">
      <c r="B202" s="30">
        <v>20035</v>
      </c>
      <c r="C202" s="30" t="s">
        <v>219</v>
      </c>
      <c r="D202" s="30" t="s">
        <v>14</v>
      </c>
      <c r="E202" s="38">
        <v>176</v>
      </c>
      <c r="F202" s="30">
        <f t="shared" si="24"/>
        <v>108</v>
      </c>
      <c r="H202" s="30">
        <f t="shared" si="25"/>
        <v>108</v>
      </c>
      <c r="I202" s="26" t="s">
        <v>384</v>
      </c>
      <c r="K202" s="31">
        <f t="shared" si="26"/>
        <v>18</v>
      </c>
      <c r="L202" s="38">
        <v>18</v>
      </c>
      <c r="M202" s="31">
        <f t="shared" si="27"/>
        <v>18</v>
      </c>
    </row>
    <row r="203" spans="2:13" s="30" customFormat="1" ht="12.75">
      <c r="B203" s="38">
        <v>23275</v>
      </c>
      <c r="C203" s="38" t="s">
        <v>342</v>
      </c>
      <c r="D203" s="38" t="s">
        <v>19</v>
      </c>
      <c r="E203" s="38">
        <v>155</v>
      </c>
      <c r="F203" s="30">
        <f t="shared" si="24"/>
        <v>204</v>
      </c>
      <c r="H203" s="30">
        <f t="shared" si="25"/>
        <v>204</v>
      </c>
      <c r="I203" s="26" t="s">
        <v>422</v>
      </c>
      <c r="K203" s="31">
        <f t="shared" si="26"/>
        <v>33.75</v>
      </c>
      <c r="L203" s="38">
        <v>34</v>
      </c>
      <c r="M203" s="31">
        <f t="shared" si="27"/>
        <v>33.75</v>
      </c>
    </row>
    <row r="204" spans="2:13" s="30" customFormat="1" ht="12.75">
      <c r="B204" s="38">
        <v>24119</v>
      </c>
      <c r="C204" s="38" t="s">
        <v>415</v>
      </c>
      <c r="D204" s="38" t="s">
        <v>17</v>
      </c>
      <c r="E204" s="38">
        <v>167</v>
      </c>
      <c r="F204" s="30">
        <f t="shared" si="24"/>
        <v>150</v>
      </c>
      <c r="H204" s="30">
        <f t="shared" si="25"/>
        <v>150</v>
      </c>
      <c r="I204" s="26" t="s">
        <v>384</v>
      </c>
      <c r="J204" s="26" t="s">
        <v>298</v>
      </c>
      <c r="K204" s="31">
        <f t="shared" si="26"/>
        <v>24.75</v>
      </c>
      <c r="L204" s="38">
        <v>25</v>
      </c>
      <c r="M204" s="31">
        <f t="shared" si="27"/>
        <v>24.75</v>
      </c>
    </row>
    <row r="205" spans="2:13" s="30" customFormat="1" ht="12.75">
      <c r="B205" s="26">
        <v>24185</v>
      </c>
      <c r="C205" s="26" t="s">
        <v>432</v>
      </c>
      <c r="D205" s="26" t="s">
        <v>36</v>
      </c>
      <c r="E205" s="38">
        <v>138</v>
      </c>
      <c r="F205" s="30">
        <f t="shared" si="24"/>
        <v>228</v>
      </c>
      <c r="H205" s="30">
        <f t="shared" si="25"/>
        <v>228</v>
      </c>
      <c r="I205" s="26" t="s">
        <v>422</v>
      </c>
      <c r="K205" s="31">
        <f t="shared" si="26"/>
        <v>46.5</v>
      </c>
      <c r="L205" s="38">
        <v>38</v>
      </c>
      <c r="M205" s="31">
        <f t="shared" si="27"/>
        <v>38</v>
      </c>
    </row>
    <row r="206" spans="2:13" s="30" customFormat="1" ht="12.75">
      <c r="B206" s="30">
        <v>17240</v>
      </c>
      <c r="C206" s="30" t="s">
        <v>118</v>
      </c>
      <c r="D206" s="30" t="s">
        <v>17</v>
      </c>
      <c r="E206" s="38">
        <v>156</v>
      </c>
      <c r="F206" s="30">
        <f t="shared" si="24"/>
        <v>198</v>
      </c>
      <c r="H206" s="30">
        <f t="shared" si="25"/>
        <v>198</v>
      </c>
      <c r="I206" s="26" t="s">
        <v>384</v>
      </c>
      <c r="K206" s="31">
        <f t="shared" si="26"/>
        <v>33</v>
      </c>
      <c r="L206" s="38">
        <v>33</v>
      </c>
      <c r="M206" s="31">
        <f t="shared" si="27"/>
        <v>33</v>
      </c>
    </row>
    <row r="207" spans="2:13" s="30" customFormat="1" ht="12.75">
      <c r="B207" s="26">
        <v>24788</v>
      </c>
      <c r="C207" s="26" t="s">
        <v>490</v>
      </c>
      <c r="D207" s="26" t="s">
        <v>57</v>
      </c>
      <c r="E207" s="38">
        <v>131</v>
      </c>
      <c r="F207" s="26">
        <f t="shared" si="24"/>
        <v>228</v>
      </c>
      <c r="H207" s="26">
        <f t="shared" si="25"/>
        <v>228</v>
      </c>
      <c r="I207" s="26" t="s">
        <v>384</v>
      </c>
      <c r="K207" s="31">
        <f t="shared" si="26"/>
        <v>51.75</v>
      </c>
      <c r="L207" s="38">
        <v>38</v>
      </c>
      <c r="M207" s="31">
        <f t="shared" si="27"/>
        <v>38</v>
      </c>
    </row>
    <row r="208" spans="2:13" s="30" customFormat="1" ht="12.75">
      <c r="B208" s="30">
        <v>22663</v>
      </c>
      <c r="C208" s="30" t="s">
        <v>276</v>
      </c>
      <c r="D208" s="30" t="s">
        <v>24</v>
      </c>
      <c r="E208" s="38">
        <v>177</v>
      </c>
      <c r="F208" s="30">
        <f t="shared" si="24"/>
        <v>102</v>
      </c>
      <c r="H208" s="30">
        <f t="shared" si="25"/>
        <v>102</v>
      </c>
      <c r="I208" s="26" t="s">
        <v>422</v>
      </c>
      <c r="K208" s="31">
        <f t="shared" si="26"/>
        <v>17.25</v>
      </c>
      <c r="L208" s="38">
        <v>17</v>
      </c>
      <c r="M208" s="31">
        <f t="shared" si="27"/>
        <v>17.25</v>
      </c>
    </row>
    <row r="209" spans="2:13" s="30" customFormat="1" ht="12.75">
      <c r="B209" s="30">
        <v>17257</v>
      </c>
      <c r="C209" s="30" t="s">
        <v>224</v>
      </c>
      <c r="D209" s="30" t="s">
        <v>14</v>
      </c>
      <c r="E209" s="38">
        <v>197</v>
      </c>
      <c r="F209" s="30">
        <f t="shared" si="24"/>
        <v>12</v>
      </c>
      <c r="H209" s="30">
        <f t="shared" si="25"/>
        <v>12</v>
      </c>
      <c r="I209" s="26" t="s">
        <v>384</v>
      </c>
      <c r="K209" s="31">
        <f t="shared" si="26"/>
        <v>2.25</v>
      </c>
      <c r="L209" s="38">
        <v>2</v>
      </c>
      <c r="M209" s="31">
        <f t="shared" si="27"/>
        <v>2.25</v>
      </c>
    </row>
    <row r="210" spans="2:15" s="30" customFormat="1" ht="12.75">
      <c r="B210" s="30">
        <v>17038</v>
      </c>
      <c r="C210" s="30" t="s">
        <v>13</v>
      </c>
      <c r="D210" s="30" t="s">
        <v>12</v>
      </c>
      <c r="E210" s="38">
        <v>193</v>
      </c>
      <c r="F210" s="30">
        <f t="shared" si="24"/>
        <v>30</v>
      </c>
      <c r="H210" s="30">
        <f t="shared" si="25"/>
        <v>30</v>
      </c>
      <c r="I210" s="26" t="s">
        <v>384</v>
      </c>
      <c r="K210" s="31">
        <f t="shared" si="26"/>
        <v>5.25</v>
      </c>
      <c r="L210" s="38">
        <v>5</v>
      </c>
      <c r="M210" s="31">
        <f t="shared" si="27"/>
        <v>5.25</v>
      </c>
      <c r="O210" s="32"/>
    </row>
    <row r="211" spans="2:13" s="30" customFormat="1" ht="12.75">
      <c r="B211" s="30">
        <v>17244</v>
      </c>
      <c r="C211" s="30" t="s">
        <v>196</v>
      </c>
      <c r="D211" s="30" t="s">
        <v>17</v>
      </c>
      <c r="E211" s="38"/>
      <c r="F211" s="30">
        <f t="shared" si="24"/>
        <v>228</v>
      </c>
      <c r="H211" s="30">
        <f t="shared" si="25"/>
        <v>228</v>
      </c>
      <c r="I211" s="26" t="s">
        <v>425</v>
      </c>
      <c r="K211" s="31">
        <f t="shared" si="26"/>
        <v>150</v>
      </c>
      <c r="L211" s="38">
        <v>38</v>
      </c>
      <c r="M211" s="31">
        <f t="shared" si="27"/>
        <v>38</v>
      </c>
    </row>
    <row r="212" spans="2:17" s="30" customFormat="1" ht="12.75">
      <c r="B212" s="30">
        <v>20791</v>
      </c>
      <c r="C212" s="30" t="s">
        <v>114</v>
      </c>
      <c r="D212" s="30" t="s">
        <v>17</v>
      </c>
      <c r="E212" s="38">
        <v>177</v>
      </c>
      <c r="F212" s="30">
        <f t="shared" si="24"/>
        <v>102</v>
      </c>
      <c r="H212" s="30">
        <f t="shared" si="25"/>
        <v>102</v>
      </c>
      <c r="I212" s="26" t="s">
        <v>384</v>
      </c>
      <c r="K212" s="31">
        <f t="shared" si="26"/>
        <v>17.25</v>
      </c>
      <c r="L212" s="38">
        <v>17</v>
      </c>
      <c r="M212" s="31">
        <f t="shared" si="27"/>
        <v>17.25</v>
      </c>
      <c r="P212" s="33"/>
      <c r="Q212" s="29"/>
    </row>
    <row r="213" spans="2:14" s="30" customFormat="1" ht="12.75">
      <c r="B213" s="26">
        <v>24784</v>
      </c>
      <c r="C213" s="26" t="s">
        <v>491</v>
      </c>
      <c r="D213" s="26" t="s">
        <v>34</v>
      </c>
      <c r="E213" s="38">
        <v>154</v>
      </c>
      <c r="F213" s="26">
        <f t="shared" si="24"/>
        <v>210</v>
      </c>
      <c r="G213" s="26"/>
      <c r="H213" s="30">
        <f t="shared" si="25"/>
        <v>210</v>
      </c>
      <c r="I213" s="26" t="s">
        <v>384</v>
      </c>
      <c r="K213" s="31">
        <f t="shared" si="26"/>
        <v>34.5</v>
      </c>
      <c r="L213" s="38">
        <v>35</v>
      </c>
      <c r="M213" s="31">
        <f>IF(K213&lt;0,0,K213)</f>
        <v>34.5</v>
      </c>
      <c r="N213" s="26"/>
    </row>
    <row r="214" spans="2:13" s="30" customFormat="1" ht="12.75">
      <c r="B214" s="26">
        <v>22275</v>
      </c>
      <c r="C214" s="26" t="s">
        <v>94</v>
      </c>
      <c r="D214" s="26" t="s">
        <v>19</v>
      </c>
      <c r="E214" s="38">
        <v>138</v>
      </c>
      <c r="F214" s="30">
        <f t="shared" si="24"/>
        <v>228</v>
      </c>
      <c r="G214" s="38"/>
      <c r="H214" s="30">
        <f t="shared" si="25"/>
        <v>228</v>
      </c>
      <c r="I214" s="26" t="s">
        <v>384</v>
      </c>
      <c r="K214" s="31">
        <f t="shared" si="26"/>
        <v>46.5</v>
      </c>
      <c r="L214" s="38">
        <v>38</v>
      </c>
      <c r="M214" s="31">
        <f aca="true" t="shared" si="28" ref="M214:M224">IF(K214&gt;38,38,K214)</f>
        <v>38</v>
      </c>
    </row>
    <row r="215" spans="2:13" s="30" customFormat="1" ht="12.75">
      <c r="B215" s="30">
        <v>21090</v>
      </c>
      <c r="C215" s="30" t="s">
        <v>167</v>
      </c>
      <c r="D215" s="30" t="s">
        <v>17</v>
      </c>
      <c r="E215" s="38">
        <v>189</v>
      </c>
      <c r="F215" s="30">
        <f t="shared" si="24"/>
        <v>48</v>
      </c>
      <c r="G215" s="38"/>
      <c r="H215" s="30">
        <f t="shared" si="25"/>
        <v>48</v>
      </c>
      <c r="I215" s="26" t="s">
        <v>422</v>
      </c>
      <c r="K215" s="31">
        <f t="shared" si="26"/>
        <v>8.25</v>
      </c>
      <c r="L215" s="38">
        <v>8</v>
      </c>
      <c r="M215" s="31">
        <f t="shared" si="28"/>
        <v>8.25</v>
      </c>
    </row>
    <row r="216" spans="2:13" s="30" customFormat="1" ht="12.75">
      <c r="B216" s="30">
        <v>22603</v>
      </c>
      <c r="C216" s="30" t="s">
        <v>95</v>
      </c>
      <c r="D216" s="30" t="s">
        <v>24</v>
      </c>
      <c r="E216" s="38">
        <v>194</v>
      </c>
      <c r="F216" s="30">
        <f t="shared" si="24"/>
        <v>30</v>
      </c>
      <c r="H216" s="30">
        <f t="shared" si="25"/>
        <v>30</v>
      </c>
      <c r="I216" s="26" t="s">
        <v>384</v>
      </c>
      <c r="K216" s="31">
        <f t="shared" si="26"/>
        <v>4.5</v>
      </c>
      <c r="L216" s="38">
        <v>5</v>
      </c>
      <c r="M216" s="31">
        <f t="shared" si="28"/>
        <v>4.5</v>
      </c>
    </row>
    <row r="217" spans="2:13" s="30" customFormat="1" ht="12.75">
      <c r="B217" s="26">
        <v>23384</v>
      </c>
      <c r="C217" s="26" t="s">
        <v>417</v>
      </c>
      <c r="D217" s="26" t="s">
        <v>34</v>
      </c>
      <c r="E217" s="38">
        <v>126</v>
      </c>
      <c r="F217" s="30">
        <f t="shared" si="24"/>
        <v>228</v>
      </c>
      <c r="G217" s="26"/>
      <c r="H217" s="30">
        <f t="shared" si="25"/>
        <v>228</v>
      </c>
      <c r="I217" s="26" t="s">
        <v>384</v>
      </c>
      <c r="J217" s="26" t="s">
        <v>298</v>
      </c>
      <c r="K217" s="31">
        <f t="shared" si="26"/>
        <v>55.5</v>
      </c>
      <c r="L217" s="38">
        <v>38</v>
      </c>
      <c r="M217" s="31">
        <f t="shared" si="28"/>
        <v>38</v>
      </c>
    </row>
    <row r="218" spans="2:13" s="30" customFormat="1" ht="12.75">
      <c r="B218" s="26">
        <v>24210</v>
      </c>
      <c r="C218" s="26" t="s">
        <v>433</v>
      </c>
      <c r="D218" s="26" t="s">
        <v>24</v>
      </c>
      <c r="E218" s="38">
        <v>132</v>
      </c>
      <c r="F218" s="30">
        <f aca="true" t="shared" si="29" ref="F218:F252">L218*6</f>
        <v>228</v>
      </c>
      <c r="H218" s="30">
        <f aca="true" t="shared" si="30" ref="H218:H249">F218+G218</f>
        <v>228</v>
      </c>
      <c r="I218" s="26" t="s">
        <v>384</v>
      </c>
      <c r="J218" s="26" t="s">
        <v>298</v>
      </c>
      <c r="K218" s="31">
        <f aca="true" t="shared" si="31" ref="K218:K252">(200-E218)*(75/100)</f>
        <v>51</v>
      </c>
      <c r="L218" s="38">
        <v>38</v>
      </c>
      <c r="M218" s="31">
        <f t="shared" si="28"/>
        <v>38</v>
      </c>
    </row>
    <row r="219" spans="2:13" s="30" customFormat="1" ht="12.75">
      <c r="B219" s="30">
        <v>22881</v>
      </c>
      <c r="C219" s="30" t="s">
        <v>282</v>
      </c>
      <c r="D219" s="30" t="s">
        <v>19</v>
      </c>
      <c r="E219" s="38">
        <v>168</v>
      </c>
      <c r="F219" s="30">
        <f t="shared" si="29"/>
        <v>144</v>
      </c>
      <c r="H219" s="30">
        <f t="shared" si="30"/>
        <v>144</v>
      </c>
      <c r="I219" s="26" t="s">
        <v>384</v>
      </c>
      <c r="K219" s="31">
        <f t="shared" si="31"/>
        <v>24</v>
      </c>
      <c r="L219" s="38">
        <v>24</v>
      </c>
      <c r="M219" s="31">
        <f t="shared" si="28"/>
        <v>24</v>
      </c>
    </row>
    <row r="220" spans="2:13" s="30" customFormat="1" ht="12.75">
      <c r="B220" s="38">
        <v>23566</v>
      </c>
      <c r="C220" s="38" t="s">
        <v>378</v>
      </c>
      <c r="D220" s="38" t="s">
        <v>12</v>
      </c>
      <c r="E220" s="38">
        <v>164</v>
      </c>
      <c r="F220" s="30">
        <f t="shared" si="29"/>
        <v>162</v>
      </c>
      <c r="G220" s="26"/>
      <c r="H220" s="30">
        <f t="shared" si="30"/>
        <v>162</v>
      </c>
      <c r="I220" s="26" t="s">
        <v>422</v>
      </c>
      <c r="K220" s="31">
        <f t="shared" si="31"/>
        <v>27</v>
      </c>
      <c r="L220" s="38">
        <v>27</v>
      </c>
      <c r="M220" s="31">
        <f t="shared" si="28"/>
        <v>27</v>
      </c>
    </row>
    <row r="221" spans="2:13" s="30" customFormat="1" ht="12.75">
      <c r="B221" s="26">
        <v>22658</v>
      </c>
      <c r="C221" s="26" t="s">
        <v>419</v>
      </c>
      <c r="D221" s="26" t="s">
        <v>57</v>
      </c>
      <c r="E221" s="38">
        <v>145</v>
      </c>
      <c r="F221" s="30">
        <f t="shared" si="29"/>
        <v>228</v>
      </c>
      <c r="G221" s="26"/>
      <c r="H221" s="30">
        <f t="shared" si="30"/>
        <v>228</v>
      </c>
      <c r="I221" s="26" t="s">
        <v>384</v>
      </c>
      <c r="J221" s="26"/>
      <c r="K221" s="31">
        <f t="shared" si="31"/>
        <v>41.25</v>
      </c>
      <c r="L221" s="38">
        <v>38</v>
      </c>
      <c r="M221" s="31">
        <f t="shared" si="28"/>
        <v>38</v>
      </c>
    </row>
    <row r="222" spans="2:13" s="30" customFormat="1" ht="12.75">
      <c r="B222" s="30">
        <v>22879</v>
      </c>
      <c r="C222" s="30" t="s">
        <v>284</v>
      </c>
      <c r="D222" s="30" t="s">
        <v>19</v>
      </c>
      <c r="E222" s="38">
        <v>167</v>
      </c>
      <c r="F222" s="30">
        <f t="shared" si="29"/>
        <v>150</v>
      </c>
      <c r="H222" s="30">
        <f t="shared" si="30"/>
        <v>150</v>
      </c>
      <c r="I222" s="26" t="s">
        <v>384</v>
      </c>
      <c r="K222" s="31">
        <f t="shared" si="31"/>
        <v>24.75</v>
      </c>
      <c r="L222" s="38">
        <v>25</v>
      </c>
      <c r="M222" s="31">
        <f t="shared" si="28"/>
        <v>24.75</v>
      </c>
    </row>
    <row r="223" spans="2:13" s="30" customFormat="1" ht="12.75">
      <c r="B223" s="30">
        <v>17264</v>
      </c>
      <c r="C223" s="30" t="s">
        <v>225</v>
      </c>
      <c r="D223" s="30" t="s">
        <v>17</v>
      </c>
      <c r="E223" s="38">
        <v>173</v>
      </c>
      <c r="F223" s="30">
        <f t="shared" si="29"/>
        <v>120</v>
      </c>
      <c r="H223" s="30">
        <f t="shared" si="30"/>
        <v>120</v>
      </c>
      <c r="I223" s="26" t="s">
        <v>422</v>
      </c>
      <c r="K223" s="31">
        <f t="shared" si="31"/>
        <v>20.25</v>
      </c>
      <c r="L223" s="38">
        <v>20</v>
      </c>
      <c r="M223" s="31">
        <f t="shared" si="28"/>
        <v>20.25</v>
      </c>
    </row>
    <row r="224" spans="2:13" s="30" customFormat="1" ht="12.75">
      <c r="B224" s="30">
        <v>17205</v>
      </c>
      <c r="C224" s="30" t="s">
        <v>231</v>
      </c>
      <c r="D224" s="30" t="s">
        <v>17</v>
      </c>
      <c r="E224" s="38">
        <v>181</v>
      </c>
      <c r="F224" s="30">
        <f t="shared" si="29"/>
        <v>84</v>
      </c>
      <c r="H224" s="30">
        <f t="shared" si="30"/>
        <v>84</v>
      </c>
      <c r="I224" s="26" t="s">
        <v>384</v>
      </c>
      <c r="K224" s="31">
        <f t="shared" si="31"/>
        <v>14.25</v>
      </c>
      <c r="L224" s="38">
        <v>14</v>
      </c>
      <c r="M224" s="31">
        <f t="shared" si="28"/>
        <v>14.25</v>
      </c>
    </row>
    <row r="225" spans="2:13" s="30" customFormat="1" ht="12.75">
      <c r="B225" s="30">
        <v>20081</v>
      </c>
      <c r="C225" s="30" t="s">
        <v>244</v>
      </c>
      <c r="D225" s="30" t="s">
        <v>34</v>
      </c>
      <c r="E225" s="38">
        <v>193</v>
      </c>
      <c r="F225" s="30">
        <f t="shared" si="29"/>
        <v>30</v>
      </c>
      <c r="H225" s="30">
        <f t="shared" si="30"/>
        <v>30</v>
      </c>
      <c r="I225" s="26" t="s">
        <v>384</v>
      </c>
      <c r="K225" s="31">
        <f t="shared" si="31"/>
        <v>5.25</v>
      </c>
      <c r="L225" s="38">
        <v>5</v>
      </c>
      <c r="M225" s="31">
        <f>IF(K225&lt;0,0,K225)</f>
        <v>5.25</v>
      </c>
    </row>
    <row r="226" spans="2:13" s="30" customFormat="1" ht="12.75">
      <c r="B226" s="30">
        <v>20233</v>
      </c>
      <c r="C226" s="30" t="s">
        <v>198</v>
      </c>
      <c r="D226" s="30" t="s">
        <v>34</v>
      </c>
      <c r="E226" s="38">
        <v>166</v>
      </c>
      <c r="F226" s="30">
        <f t="shared" si="29"/>
        <v>156</v>
      </c>
      <c r="H226" s="30">
        <f t="shared" si="30"/>
        <v>156</v>
      </c>
      <c r="I226" s="26" t="s">
        <v>384</v>
      </c>
      <c r="K226" s="31">
        <f t="shared" si="31"/>
        <v>25.5</v>
      </c>
      <c r="L226" s="38">
        <v>26</v>
      </c>
      <c r="M226" s="31">
        <f>IF(K226&gt;38,38,K226)</f>
        <v>25.5</v>
      </c>
    </row>
    <row r="227" spans="2:13" s="30" customFormat="1" ht="12.75">
      <c r="B227" s="38">
        <v>23341</v>
      </c>
      <c r="C227" s="38" t="s">
        <v>119</v>
      </c>
      <c r="D227" s="38" t="s">
        <v>17</v>
      </c>
      <c r="E227" s="38">
        <v>184</v>
      </c>
      <c r="F227" s="30">
        <f t="shared" si="29"/>
        <v>72</v>
      </c>
      <c r="H227" s="30">
        <f t="shared" si="30"/>
        <v>72</v>
      </c>
      <c r="I227" s="26" t="s">
        <v>422</v>
      </c>
      <c r="K227" s="31">
        <f t="shared" si="31"/>
        <v>12</v>
      </c>
      <c r="L227" s="38">
        <v>12</v>
      </c>
      <c r="M227" s="31">
        <f>IF(K227&gt;38,38,K227)</f>
        <v>12</v>
      </c>
    </row>
    <row r="228" spans="2:13" s="30" customFormat="1" ht="12.75">
      <c r="B228" s="38">
        <v>17290</v>
      </c>
      <c r="C228" s="38" t="s">
        <v>358</v>
      </c>
      <c r="D228" s="38" t="s">
        <v>57</v>
      </c>
      <c r="E228" s="38">
        <v>158</v>
      </c>
      <c r="F228" s="30">
        <f t="shared" si="29"/>
        <v>192</v>
      </c>
      <c r="H228" s="30">
        <f t="shared" si="30"/>
        <v>192</v>
      </c>
      <c r="I228" s="26" t="s">
        <v>384</v>
      </c>
      <c r="K228" s="31">
        <f t="shared" si="31"/>
        <v>31.5</v>
      </c>
      <c r="L228" s="38">
        <v>32</v>
      </c>
      <c r="M228" s="31">
        <f>IF(K228&lt;0,0,K228)</f>
        <v>31.5</v>
      </c>
    </row>
    <row r="229" spans="2:13" s="30" customFormat="1" ht="12.75">
      <c r="B229" s="30">
        <v>22405</v>
      </c>
      <c r="C229" s="30" t="s">
        <v>247</v>
      </c>
      <c r="D229" s="30" t="s">
        <v>34</v>
      </c>
      <c r="E229" s="38">
        <v>181</v>
      </c>
      <c r="F229" s="30">
        <f t="shared" si="29"/>
        <v>84</v>
      </c>
      <c r="H229" s="30">
        <f t="shared" si="30"/>
        <v>84</v>
      </c>
      <c r="I229" s="26" t="s">
        <v>422</v>
      </c>
      <c r="K229" s="31">
        <f t="shared" si="31"/>
        <v>14.25</v>
      </c>
      <c r="L229" s="38">
        <v>14</v>
      </c>
      <c r="M229" s="31">
        <f aca="true" t="shared" si="32" ref="M229:M235">IF(K229&gt;38,38,K229)</f>
        <v>14.25</v>
      </c>
    </row>
    <row r="230" spans="2:13" s="30" customFormat="1" ht="12.75">
      <c r="B230" s="30">
        <v>21886</v>
      </c>
      <c r="C230" s="30" t="s">
        <v>134</v>
      </c>
      <c r="D230" s="30" t="s">
        <v>36</v>
      </c>
      <c r="E230" s="38">
        <v>164</v>
      </c>
      <c r="F230" s="30">
        <f t="shared" si="29"/>
        <v>162</v>
      </c>
      <c r="G230" s="26"/>
      <c r="H230" s="30">
        <f t="shared" si="30"/>
        <v>162</v>
      </c>
      <c r="I230" s="26" t="s">
        <v>384</v>
      </c>
      <c r="K230" s="31">
        <f t="shared" si="31"/>
        <v>27</v>
      </c>
      <c r="L230" s="38">
        <v>27</v>
      </c>
      <c r="M230" s="31">
        <f t="shared" si="32"/>
        <v>27</v>
      </c>
    </row>
    <row r="231" spans="2:13" s="30" customFormat="1" ht="12.75">
      <c r="B231" s="26">
        <v>24589</v>
      </c>
      <c r="C231" s="26" t="s">
        <v>492</v>
      </c>
      <c r="D231" s="26" t="s">
        <v>19</v>
      </c>
      <c r="E231" s="38">
        <v>164</v>
      </c>
      <c r="F231" s="26">
        <f t="shared" si="29"/>
        <v>162</v>
      </c>
      <c r="G231" s="26"/>
      <c r="H231" s="26">
        <f t="shared" si="30"/>
        <v>162</v>
      </c>
      <c r="I231" s="26" t="s">
        <v>384</v>
      </c>
      <c r="K231" s="31">
        <f t="shared" si="31"/>
        <v>27</v>
      </c>
      <c r="L231" s="38">
        <v>27</v>
      </c>
      <c r="M231" s="31">
        <f t="shared" si="32"/>
        <v>27</v>
      </c>
    </row>
    <row r="232" spans="2:13" s="30" customFormat="1" ht="12.75">
      <c r="B232" s="26">
        <v>24529</v>
      </c>
      <c r="C232" s="26" t="s">
        <v>434</v>
      </c>
      <c r="D232" s="26" t="s">
        <v>17</v>
      </c>
      <c r="E232" s="38">
        <v>166</v>
      </c>
      <c r="F232" s="30">
        <f t="shared" si="29"/>
        <v>156</v>
      </c>
      <c r="G232" s="26"/>
      <c r="H232" s="30">
        <f t="shared" si="30"/>
        <v>156</v>
      </c>
      <c r="I232" s="26" t="s">
        <v>384</v>
      </c>
      <c r="K232" s="31">
        <f t="shared" si="31"/>
        <v>25.5</v>
      </c>
      <c r="L232" s="38">
        <v>26</v>
      </c>
      <c r="M232" s="31">
        <f t="shared" si="32"/>
        <v>25.5</v>
      </c>
    </row>
    <row r="233" spans="2:13" s="30" customFormat="1" ht="12.75">
      <c r="B233" s="30">
        <v>17286</v>
      </c>
      <c r="C233" s="30" t="s">
        <v>258</v>
      </c>
      <c r="D233" s="30" t="s">
        <v>12</v>
      </c>
      <c r="E233" s="38">
        <v>193</v>
      </c>
      <c r="F233" s="30">
        <f t="shared" si="29"/>
        <v>30</v>
      </c>
      <c r="H233" s="30">
        <f t="shared" si="30"/>
        <v>30</v>
      </c>
      <c r="I233" s="26" t="s">
        <v>384</v>
      </c>
      <c r="K233" s="31">
        <f t="shared" si="31"/>
        <v>5.25</v>
      </c>
      <c r="L233" s="38">
        <v>5</v>
      </c>
      <c r="M233" s="31">
        <f t="shared" si="32"/>
        <v>5.25</v>
      </c>
    </row>
    <row r="234" spans="2:13" s="30" customFormat="1" ht="12.75">
      <c r="B234" s="38">
        <v>24732</v>
      </c>
      <c r="C234" s="38" t="s">
        <v>477</v>
      </c>
      <c r="D234" s="38" t="s">
        <v>19</v>
      </c>
      <c r="E234" s="38"/>
      <c r="F234" s="30">
        <f t="shared" si="29"/>
        <v>228</v>
      </c>
      <c r="H234" s="30">
        <f t="shared" si="30"/>
        <v>228</v>
      </c>
      <c r="I234" s="26" t="s">
        <v>425</v>
      </c>
      <c r="K234" s="31">
        <f t="shared" si="31"/>
        <v>150</v>
      </c>
      <c r="L234" s="38">
        <v>38</v>
      </c>
      <c r="M234" s="31">
        <f t="shared" si="32"/>
        <v>38</v>
      </c>
    </row>
    <row r="235" spans="2:13" s="30" customFormat="1" ht="12.75">
      <c r="B235" s="30">
        <v>22227</v>
      </c>
      <c r="C235" s="30" t="s">
        <v>101</v>
      </c>
      <c r="D235" s="30" t="s">
        <v>24</v>
      </c>
      <c r="E235" s="38">
        <v>165</v>
      </c>
      <c r="F235" s="30">
        <f t="shared" si="29"/>
        <v>156</v>
      </c>
      <c r="H235" s="30">
        <f t="shared" si="30"/>
        <v>156</v>
      </c>
      <c r="I235" s="26" t="s">
        <v>384</v>
      </c>
      <c r="K235" s="31">
        <f t="shared" si="31"/>
        <v>26.25</v>
      </c>
      <c r="L235" s="38">
        <v>26</v>
      </c>
      <c r="M235" s="31">
        <f t="shared" si="32"/>
        <v>26.25</v>
      </c>
    </row>
    <row r="236" spans="2:13" s="30" customFormat="1" ht="12.75">
      <c r="B236" s="26">
        <v>24122</v>
      </c>
      <c r="C236" s="26" t="s">
        <v>420</v>
      </c>
      <c r="D236" s="26" t="s">
        <v>17</v>
      </c>
      <c r="E236" s="38">
        <v>152</v>
      </c>
      <c r="F236" s="30">
        <f t="shared" si="29"/>
        <v>216</v>
      </c>
      <c r="H236" s="30">
        <f t="shared" si="30"/>
        <v>216</v>
      </c>
      <c r="I236" s="26" t="s">
        <v>384</v>
      </c>
      <c r="K236" s="31">
        <f t="shared" si="31"/>
        <v>36</v>
      </c>
      <c r="L236" s="38">
        <v>36</v>
      </c>
      <c r="M236" s="31">
        <f>IF(K236&lt;0,0,K236)</f>
        <v>36</v>
      </c>
    </row>
    <row r="237" spans="2:13" s="30" customFormat="1" ht="12.75">
      <c r="B237" s="26">
        <v>19333</v>
      </c>
      <c r="C237" s="26" t="s">
        <v>493</v>
      </c>
      <c r="D237" s="26" t="s">
        <v>19</v>
      </c>
      <c r="E237" s="38">
        <v>191</v>
      </c>
      <c r="F237" s="30">
        <f t="shared" si="29"/>
        <v>42</v>
      </c>
      <c r="H237" s="30">
        <f t="shared" si="30"/>
        <v>42</v>
      </c>
      <c r="I237" s="26" t="s">
        <v>384</v>
      </c>
      <c r="K237" s="31">
        <f t="shared" si="31"/>
        <v>6.75</v>
      </c>
      <c r="L237" s="38">
        <v>7</v>
      </c>
      <c r="M237" s="31">
        <f>IF(K237&lt;0,0,K237)</f>
        <v>6.75</v>
      </c>
    </row>
    <row r="238" spans="2:13" s="30" customFormat="1" ht="12.75">
      <c r="B238" s="26">
        <v>24480</v>
      </c>
      <c r="C238" s="26" t="s">
        <v>494</v>
      </c>
      <c r="D238" s="26" t="s">
        <v>17</v>
      </c>
      <c r="E238" s="38">
        <v>139</v>
      </c>
      <c r="F238" s="26">
        <f t="shared" si="29"/>
        <v>228</v>
      </c>
      <c r="G238" s="26"/>
      <c r="H238" s="30">
        <f t="shared" si="30"/>
        <v>228</v>
      </c>
      <c r="I238" s="26" t="s">
        <v>384</v>
      </c>
      <c r="K238" s="31">
        <f t="shared" si="31"/>
        <v>45.75</v>
      </c>
      <c r="L238" s="38">
        <v>38</v>
      </c>
      <c r="M238" s="31">
        <f>IF(K238&gt;38,38,K238)</f>
        <v>38</v>
      </c>
    </row>
    <row r="239" spans="2:13" s="30" customFormat="1" ht="12.75">
      <c r="B239" s="30">
        <v>17216</v>
      </c>
      <c r="C239" s="30" t="s">
        <v>238</v>
      </c>
      <c r="D239" s="30" t="s">
        <v>17</v>
      </c>
      <c r="E239" s="38">
        <v>195</v>
      </c>
      <c r="F239" s="30">
        <f t="shared" si="29"/>
        <v>24</v>
      </c>
      <c r="G239" s="26"/>
      <c r="H239" s="30">
        <f t="shared" si="30"/>
        <v>24</v>
      </c>
      <c r="I239" s="26" t="s">
        <v>422</v>
      </c>
      <c r="K239" s="31">
        <f t="shared" si="31"/>
        <v>3.75</v>
      </c>
      <c r="L239" s="38">
        <v>4</v>
      </c>
      <c r="M239" s="31">
        <f>IF(K239&gt;38,38,K239)</f>
        <v>3.75</v>
      </c>
    </row>
    <row r="240" spans="2:13" s="30" customFormat="1" ht="12.75">
      <c r="B240" s="30">
        <v>21553</v>
      </c>
      <c r="C240" s="30" t="s">
        <v>200</v>
      </c>
      <c r="D240" s="30" t="s">
        <v>24</v>
      </c>
      <c r="E240" s="30">
        <v>184</v>
      </c>
      <c r="F240" s="30">
        <f t="shared" si="29"/>
        <v>72</v>
      </c>
      <c r="H240" s="30">
        <f t="shared" si="30"/>
        <v>72</v>
      </c>
      <c r="I240" s="26" t="s">
        <v>384</v>
      </c>
      <c r="K240" s="31">
        <f t="shared" si="31"/>
        <v>12</v>
      </c>
      <c r="L240" s="38">
        <v>12</v>
      </c>
      <c r="M240" s="31">
        <f>IF(K240&gt;38,38,K240)</f>
        <v>12</v>
      </c>
    </row>
    <row r="241" spans="2:13" s="30" customFormat="1" ht="12.75">
      <c r="B241" s="30">
        <v>17179</v>
      </c>
      <c r="C241" s="30" t="s">
        <v>249</v>
      </c>
      <c r="D241" s="30" t="s">
        <v>57</v>
      </c>
      <c r="E241" s="38">
        <v>190</v>
      </c>
      <c r="F241" s="30">
        <f t="shared" si="29"/>
        <v>48</v>
      </c>
      <c r="H241" s="30">
        <f t="shared" si="30"/>
        <v>48</v>
      </c>
      <c r="I241" s="26" t="s">
        <v>384</v>
      </c>
      <c r="K241" s="31">
        <f t="shared" si="31"/>
        <v>7.5</v>
      </c>
      <c r="L241" s="38">
        <v>8</v>
      </c>
      <c r="M241" s="31">
        <f>IF(K241&lt;0,0,K241)</f>
        <v>7.5</v>
      </c>
    </row>
    <row r="242" spans="2:13" s="30" customFormat="1" ht="12.75">
      <c r="B242" s="30">
        <v>21552</v>
      </c>
      <c r="C242" s="30" t="s">
        <v>82</v>
      </c>
      <c r="D242" s="30" t="s">
        <v>24</v>
      </c>
      <c r="E242" s="30">
        <v>159</v>
      </c>
      <c r="F242" s="30">
        <f t="shared" si="29"/>
        <v>186</v>
      </c>
      <c r="H242" s="30">
        <f t="shared" si="30"/>
        <v>186</v>
      </c>
      <c r="I242" s="26" t="s">
        <v>384</v>
      </c>
      <c r="K242" s="31">
        <f t="shared" si="31"/>
        <v>30.75</v>
      </c>
      <c r="L242" s="38">
        <v>31</v>
      </c>
      <c r="M242" s="31">
        <f>IF(K242&gt;38,38,K242)</f>
        <v>30.75</v>
      </c>
    </row>
    <row r="243" spans="2:13" s="30" customFormat="1" ht="12.75">
      <c r="B243" s="30">
        <v>20374</v>
      </c>
      <c r="C243" s="30" t="s">
        <v>142</v>
      </c>
      <c r="D243" s="26" t="s">
        <v>14</v>
      </c>
      <c r="E243" s="38">
        <v>175</v>
      </c>
      <c r="F243" s="30">
        <f t="shared" si="29"/>
        <v>114</v>
      </c>
      <c r="H243" s="30">
        <f t="shared" si="30"/>
        <v>114</v>
      </c>
      <c r="I243" s="26" t="s">
        <v>384</v>
      </c>
      <c r="K243" s="31">
        <f t="shared" si="31"/>
        <v>18.75</v>
      </c>
      <c r="L243" s="38">
        <v>19</v>
      </c>
      <c r="M243" s="31">
        <f>IF(K243&gt;38,38,K243)</f>
        <v>18.75</v>
      </c>
    </row>
    <row r="244" spans="2:13" s="30" customFormat="1" ht="12.75">
      <c r="B244" s="30">
        <v>21023</v>
      </c>
      <c r="C244" s="30" t="s">
        <v>232</v>
      </c>
      <c r="D244" s="30" t="s">
        <v>57</v>
      </c>
      <c r="E244" s="38">
        <v>184</v>
      </c>
      <c r="F244" s="30">
        <f t="shared" si="29"/>
        <v>72</v>
      </c>
      <c r="H244" s="30">
        <f t="shared" si="30"/>
        <v>72</v>
      </c>
      <c r="I244" s="26" t="s">
        <v>422</v>
      </c>
      <c r="K244" s="31">
        <f t="shared" si="31"/>
        <v>12</v>
      </c>
      <c r="L244" s="38">
        <v>12</v>
      </c>
      <c r="M244" s="31">
        <f>IF(K244&lt;0,0,K244)</f>
        <v>12</v>
      </c>
    </row>
    <row r="245" spans="2:13" s="30" customFormat="1" ht="12.75">
      <c r="B245" s="30">
        <v>20079</v>
      </c>
      <c r="C245" s="30" t="s">
        <v>254</v>
      </c>
      <c r="D245" s="26" t="s">
        <v>12</v>
      </c>
      <c r="E245" s="38">
        <v>192</v>
      </c>
      <c r="F245" s="30">
        <f t="shared" si="29"/>
        <v>36</v>
      </c>
      <c r="H245" s="30">
        <f t="shared" si="30"/>
        <v>36</v>
      </c>
      <c r="I245" s="26" t="s">
        <v>384</v>
      </c>
      <c r="K245" s="31">
        <f t="shared" si="31"/>
        <v>6</v>
      </c>
      <c r="L245" s="38">
        <v>6</v>
      </c>
      <c r="M245" s="31">
        <f aca="true" t="shared" si="33" ref="M245:M252">IF(K245&gt;38,38,K245)</f>
        <v>6</v>
      </c>
    </row>
    <row r="246" spans="2:13" s="30" customFormat="1" ht="12.75">
      <c r="B246" s="26">
        <v>24786</v>
      </c>
      <c r="C246" s="26" t="s">
        <v>496</v>
      </c>
      <c r="D246" s="26" t="s">
        <v>34</v>
      </c>
      <c r="E246" s="38">
        <v>140</v>
      </c>
      <c r="F246" s="26">
        <f t="shared" si="29"/>
        <v>228</v>
      </c>
      <c r="H246" s="30">
        <f t="shared" si="30"/>
        <v>228</v>
      </c>
      <c r="I246" s="26" t="s">
        <v>384</v>
      </c>
      <c r="K246" s="31">
        <f t="shared" si="31"/>
        <v>45</v>
      </c>
      <c r="L246" s="38">
        <v>38</v>
      </c>
      <c r="M246" s="31">
        <f t="shared" si="33"/>
        <v>38</v>
      </c>
    </row>
    <row r="247" spans="2:13" s="30" customFormat="1" ht="12.75">
      <c r="B247" s="30">
        <v>17122</v>
      </c>
      <c r="C247" s="30" t="s">
        <v>222</v>
      </c>
      <c r="D247" s="30" t="s">
        <v>14</v>
      </c>
      <c r="E247" s="38">
        <v>181</v>
      </c>
      <c r="F247" s="30">
        <f t="shared" si="29"/>
        <v>84</v>
      </c>
      <c r="H247" s="30">
        <f t="shared" si="30"/>
        <v>84</v>
      </c>
      <c r="I247" s="26" t="s">
        <v>422</v>
      </c>
      <c r="K247" s="31">
        <f t="shared" si="31"/>
        <v>14.25</v>
      </c>
      <c r="L247" s="38">
        <v>14</v>
      </c>
      <c r="M247" s="31">
        <f t="shared" si="33"/>
        <v>14.25</v>
      </c>
    </row>
    <row r="248" spans="2:13" s="30" customFormat="1" ht="12.75">
      <c r="B248" s="30">
        <v>21263</v>
      </c>
      <c r="C248" s="30" t="s">
        <v>256</v>
      </c>
      <c r="D248" s="26" t="s">
        <v>24</v>
      </c>
      <c r="E248" s="38">
        <v>177</v>
      </c>
      <c r="F248" s="30">
        <f t="shared" si="29"/>
        <v>102</v>
      </c>
      <c r="H248" s="30">
        <f t="shared" si="30"/>
        <v>102</v>
      </c>
      <c r="I248" s="26" t="s">
        <v>384</v>
      </c>
      <c r="K248" s="31">
        <f t="shared" si="31"/>
        <v>17.25</v>
      </c>
      <c r="L248" s="38">
        <v>17</v>
      </c>
      <c r="M248" s="31">
        <f t="shared" si="33"/>
        <v>17.25</v>
      </c>
    </row>
    <row r="249" spans="2:13" s="30" customFormat="1" ht="12.75">
      <c r="B249" s="26">
        <v>24269</v>
      </c>
      <c r="C249" s="26" t="s">
        <v>435</v>
      </c>
      <c r="D249" s="26" t="s">
        <v>19</v>
      </c>
      <c r="E249" s="38">
        <v>129</v>
      </c>
      <c r="F249" s="30">
        <f t="shared" si="29"/>
        <v>228</v>
      </c>
      <c r="H249" s="30">
        <f t="shared" si="30"/>
        <v>228</v>
      </c>
      <c r="I249" s="26" t="s">
        <v>422</v>
      </c>
      <c r="K249" s="31">
        <f t="shared" si="31"/>
        <v>53.25</v>
      </c>
      <c r="L249" s="38">
        <v>38</v>
      </c>
      <c r="M249" s="31">
        <f t="shared" si="33"/>
        <v>38</v>
      </c>
    </row>
    <row r="250" spans="2:13" s="30" customFormat="1" ht="12.75">
      <c r="B250" s="26">
        <v>24171</v>
      </c>
      <c r="C250" s="26" t="s">
        <v>436</v>
      </c>
      <c r="D250" s="26" t="s">
        <v>57</v>
      </c>
      <c r="E250" s="38">
        <v>171</v>
      </c>
      <c r="F250" s="30">
        <f t="shared" si="29"/>
        <v>132</v>
      </c>
      <c r="H250" s="30">
        <f>F250+G250</f>
        <v>132</v>
      </c>
      <c r="I250" s="26" t="s">
        <v>422</v>
      </c>
      <c r="K250" s="31">
        <f t="shared" si="31"/>
        <v>21.75</v>
      </c>
      <c r="L250" s="38">
        <v>22</v>
      </c>
      <c r="M250" s="31">
        <f t="shared" si="33"/>
        <v>21.75</v>
      </c>
    </row>
    <row r="251" spans="2:13" s="30" customFormat="1" ht="12.75">
      <c r="B251" s="30">
        <v>20935</v>
      </c>
      <c r="C251" s="30" t="s">
        <v>178</v>
      </c>
      <c r="D251" s="30" t="s">
        <v>19</v>
      </c>
      <c r="E251" s="38">
        <v>198</v>
      </c>
      <c r="F251" s="30">
        <f t="shared" si="29"/>
        <v>12</v>
      </c>
      <c r="H251" s="30">
        <f>F251+G251</f>
        <v>12</v>
      </c>
      <c r="I251" s="26" t="s">
        <v>422</v>
      </c>
      <c r="K251" s="31">
        <f t="shared" si="31"/>
        <v>1.5</v>
      </c>
      <c r="L251" s="38">
        <v>2</v>
      </c>
      <c r="M251" s="31">
        <f t="shared" si="33"/>
        <v>1.5</v>
      </c>
    </row>
    <row r="252" spans="2:13" s="30" customFormat="1" ht="12.75">
      <c r="B252" s="30">
        <v>22919</v>
      </c>
      <c r="C252" s="30" t="s">
        <v>278</v>
      </c>
      <c r="D252" s="30" t="s">
        <v>34</v>
      </c>
      <c r="E252" s="38">
        <v>189</v>
      </c>
      <c r="F252" s="30">
        <f t="shared" si="29"/>
        <v>48</v>
      </c>
      <c r="H252" s="30">
        <f>F252+G252</f>
        <v>48</v>
      </c>
      <c r="I252" s="26" t="s">
        <v>422</v>
      </c>
      <c r="K252" s="31">
        <f t="shared" si="31"/>
        <v>8.25</v>
      </c>
      <c r="L252" s="38">
        <v>8</v>
      </c>
      <c r="M252" s="31">
        <f t="shared" si="33"/>
        <v>8.25</v>
      </c>
    </row>
    <row r="253" spans="5:13" s="30" customFormat="1" ht="12.75">
      <c r="E253" s="38"/>
      <c r="I253" s="26"/>
      <c r="K253" s="31"/>
      <c r="L253" s="38"/>
      <c r="M253" s="31"/>
    </row>
    <row r="254" spans="2:13" s="30" customFormat="1" ht="12.75">
      <c r="B254" s="30">
        <v>21667</v>
      </c>
      <c r="C254" s="30" t="s">
        <v>45</v>
      </c>
      <c r="D254" s="30" t="s">
        <v>34</v>
      </c>
      <c r="F254" s="30">
        <f>L254*12</f>
        <v>0</v>
      </c>
      <c r="H254" s="30">
        <f aca="true" t="shared" si="34" ref="H254:H285">F254+G254</f>
        <v>0</v>
      </c>
      <c r="K254" s="31">
        <f aca="true" t="shared" si="35" ref="K254:K285">(200-E254)*(75/100)</f>
        <v>150</v>
      </c>
      <c r="M254" s="31">
        <f aca="true" t="shared" si="36" ref="M254:M285">IF(K254&gt;38,38,K254)</f>
        <v>38</v>
      </c>
    </row>
    <row r="255" spans="2:13" s="30" customFormat="1" ht="12.75">
      <c r="B255" s="30">
        <v>23112</v>
      </c>
      <c r="C255" s="30" t="s">
        <v>314</v>
      </c>
      <c r="D255" s="30" t="s">
        <v>57</v>
      </c>
      <c r="E255" s="38"/>
      <c r="F255" s="30">
        <f>L255*12</f>
        <v>456</v>
      </c>
      <c r="H255" s="30">
        <f t="shared" si="34"/>
        <v>456</v>
      </c>
      <c r="K255" s="31">
        <f t="shared" si="35"/>
        <v>150</v>
      </c>
      <c r="L255" s="30">
        <v>38</v>
      </c>
      <c r="M255" s="31">
        <f t="shared" si="36"/>
        <v>38</v>
      </c>
    </row>
    <row r="256" spans="2:13" s="30" customFormat="1" ht="12.75">
      <c r="B256" s="30">
        <v>21549</v>
      </c>
      <c r="C256" s="30" t="s">
        <v>136</v>
      </c>
      <c r="D256" s="30" t="s">
        <v>12</v>
      </c>
      <c r="F256" s="30">
        <f>L256*12</f>
        <v>0</v>
      </c>
      <c r="H256" s="30">
        <f t="shared" si="34"/>
        <v>0</v>
      </c>
      <c r="K256" s="31">
        <f t="shared" si="35"/>
        <v>150</v>
      </c>
      <c r="M256" s="31">
        <f t="shared" si="36"/>
        <v>38</v>
      </c>
    </row>
    <row r="257" spans="2:13" s="30" customFormat="1" ht="12.75">
      <c r="B257" s="30">
        <v>20185</v>
      </c>
      <c r="C257" s="30" t="s">
        <v>48</v>
      </c>
      <c r="D257" s="30" t="s">
        <v>12</v>
      </c>
      <c r="F257" s="30">
        <f>L257*12</f>
        <v>0</v>
      </c>
      <c r="H257" s="30">
        <f t="shared" si="34"/>
        <v>0</v>
      </c>
      <c r="K257" s="31">
        <f t="shared" si="35"/>
        <v>150</v>
      </c>
      <c r="M257" s="31">
        <f t="shared" si="36"/>
        <v>38</v>
      </c>
    </row>
    <row r="258" spans="1:13" s="30" customFormat="1" ht="12.75">
      <c r="A258" s="26"/>
      <c r="B258" s="38">
        <v>23342</v>
      </c>
      <c r="C258" s="38" t="s">
        <v>161</v>
      </c>
      <c r="D258" s="38" t="s">
        <v>17</v>
      </c>
      <c r="E258" s="38">
        <v>146</v>
      </c>
      <c r="F258" s="30">
        <f>L258*6</f>
        <v>228</v>
      </c>
      <c r="H258" s="30">
        <f t="shared" si="34"/>
        <v>228</v>
      </c>
      <c r="K258" s="31">
        <f t="shared" si="35"/>
        <v>40.5</v>
      </c>
      <c r="L258" s="38">
        <v>38</v>
      </c>
      <c r="M258" s="31">
        <f t="shared" si="36"/>
        <v>38</v>
      </c>
    </row>
    <row r="259" spans="1:13" s="30" customFormat="1" ht="12.75">
      <c r="A259" s="26"/>
      <c r="B259" s="30">
        <v>20426</v>
      </c>
      <c r="C259" s="30" t="s">
        <v>121</v>
      </c>
      <c r="D259" s="30" t="s">
        <v>34</v>
      </c>
      <c r="F259" s="30">
        <f aca="true" t="shared" si="37" ref="F259:F268">L259*12</f>
        <v>0</v>
      </c>
      <c r="H259" s="30">
        <f t="shared" si="34"/>
        <v>0</v>
      </c>
      <c r="K259" s="31">
        <f t="shared" si="35"/>
        <v>150</v>
      </c>
      <c r="M259" s="31">
        <f t="shared" si="36"/>
        <v>38</v>
      </c>
    </row>
    <row r="260" spans="2:13" s="30" customFormat="1" ht="12.75">
      <c r="B260" s="30">
        <v>21887</v>
      </c>
      <c r="C260" s="30" t="s">
        <v>97</v>
      </c>
      <c r="D260" s="30" t="s">
        <v>36</v>
      </c>
      <c r="E260" s="38"/>
      <c r="F260" s="30">
        <f t="shared" si="37"/>
        <v>312</v>
      </c>
      <c r="H260" s="30">
        <f t="shared" si="34"/>
        <v>312</v>
      </c>
      <c r="K260" s="31">
        <f t="shared" si="35"/>
        <v>150</v>
      </c>
      <c r="L260" s="38">
        <v>26</v>
      </c>
      <c r="M260" s="31">
        <f t="shared" si="36"/>
        <v>38</v>
      </c>
    </row>
    <row r="261" spans="2:13" s="30" customFormat="1" ht="12.75">
      <c r="B261" s="30">
        <v>22560</v>
      </c>
      <c r="C261" s="30" t="s">
        <v>49</v>
      </c>
      <c r="D261" s="30" t="s">
        <v>19</v>
      </c>
      <c r="F261" s="30">
        <f t="shared" si="37"/>
        <v>0</v>
      </c>
      <c r="H261" s="30">
        <f t="shared" si="34"/>
        <v>0</v>
      </c>
      <c r="K261" s="31">
        <f t="shared" si="35"/>
        <v>150</v>
      </c>
      <c r="M261" s="31">
        <f t="shared" si="36"/>
        <v>38</v>
      </c>
    </row>
    <row r="262" spans="2:13" s="30" customFormat="1" ht="12.75">
      <c r="B262" s="30">
        <v>17236</v>
      </c>
      <c r="C262" s="30" t="s">
        <v>162</v>
      </c>
      <c r="D262" s="30" t="s">
        <v>17</v>
      </c>
      <c r="E262" s="38"/>
      <c r="F262" s="30">
        <f t="shared" si="37"/>
        <v>300</v>
      </c>
      <c r="H262" s="30">
        <f t="shared" si="34"/>
        <v>300</v>
      </c>
      <c r="K262" s="31">
        <f t="shared" si="35"/>
        <v>150</v>
      </c>
      <c r="L262" s="38">
        <v>25</v>
      </c>
      <c r="M262" s="31">
        <f t="shared" si="36"/>
        <v>38</v>
      </c>
    </row>
    <row r="263" spans="2:13" s="30" customFormat="1" ht="12.75">
      <c r="B263" s="30">
        <v>20085</v>
      </c>
      <c r="C263" s="30" t="s">
        <v>137</v>
      </c>
      <c r="D263" s="30" t="s">
        <v>34</v>
      </c>
      <c r="E263" s="38"/>
      <c r="F263" s="30">
        <f t="shared" si="37"/>
        <v>252</v>
      </c>
      <c r="H263" s="30">
        <f t="shared" si="34"/>
        <v>252</v>
      </c>
      <c r="K263" s="31">
        <f t="shared" si="35"/>
        <v>150</v>
      </c>
      <c r="L263" s="38">
        <v>21</v>
      </c>
      <c r="M263" s="31">
        <f t="shared" si="36"/>
        <v>38</v>
      </c>
    </row>
    <row r="264" spans="2:13" s="30" customFormat="1" ht="12.75">
      <c r="B264" s="30">
        <v>22036</v>
      </c>
      <c r="C264" s="30" t="s">
        <v>169</v>
      </c>
      <c r="D264" s="30" t="s">
        <v>36</v>
      </c>
      <c r="F264" s="30">
        <f t="shared" si="37"/>
        <v>0</v>
      </c>
      <c r="H264" s="30">
        <f t="shared" si="34"/>
        <v>0</v>
      </c>
      <c r="K264" s="31">
        <f t="shared" si="35"/>
        <v>150</v>
      </c>
      <c r="M264" s="31">
        <f t="shared" si="36"/>
        <v>38</v>
      </c>
    </row>
    <row r="265" spans="2:13" s="30" customFormat="1" ht="12.75">
      <c r="B265" s="30">
        <v>20649</v>
      </c>
      <c r="C265" s="30" t="s">
        <v>98</v>
      </c>
      <c r="D265" s="30" t="s">
        <v>17</v>
      </c>
      <c r="F265" s="30">
        <f t="shared" si="37"/>
        <v>0</v>
      </c>
      <c r="H265" s="30">
        <f t="shared" si="34"/>
        <v>0</v>
      </c>
      <c r="K265" s="31">
        <f t="shared" si="35"/>
        <v>150</v>
      </c>
      <c r="M265" s="31">
        <f t="shared" si="36"/>
        <v>38</v>
      </c>
    </row>
    <row r="266" spans="2:13" s="30" customFormat="1" ht="12.75">
      <c r="B266" s="30">
        <v>21717</v>
      </c>
      <c r="C266" s="30" t="s">
        <v>117</v>
      </c>
      <c r="D266" s="30" t="s">
        <v>17</v>
      </c>
      <c r="F266" s="30">
        <f t="shared" si="37"/>
        <v>0</v>
      </c>
      <c r="H266" s="30">
        <f t="shared" si="34"/>
        <v>0</v>
      </c>
      <c r="K266" s="31">
        <f t="shared" si="35"/>
        <v>150</v>
      </c>
      <c r="M266" s="31">
        <f t="shared" si="36"/>
        <v>38</v>
      </c>
    </row>
    <row r="267" spans="2:13" s="30" customFormat="1" ht="12.75">
      <c r="B267" s="30">
        <v>20115</v>
      </c>
      <c r="C267" s="30" t="s">
        <v>138</v>
      </c>
      <c r="D267" s="30" t="s">
        <v>34</v>
      </c>
      <c r="E267" s="38"/>
      <c r="F267" s="30">
        <f t="shared" si="37"/>
        <v>456</v>
      </c>
      <c r="H267" s="30">
        <f t="shared" si="34"/>
        <v>456</v>
      </c>
      <c r="K267" s="31">
        <f t="shared" si="35"/>
        <v>150</v>
      </c>
      <c r="L267" s="38">
        <v>38</v>
      </c>
      <c r="M267" s="31">
        <f t="shared" si="36"/>
        <v>38</v>
      </c>
    </row>
    <row r="268" spans="2:13" s="30" customFormat="1" ht="12.75">
      <c r="B268" s="30">
        <v>22877</v>
      </c>
      <c r="C268" s="30" t="s">
        <v>279</v>
      </c>
      <c r="D268" s="30" t="s">
        <v>19</v>
      </c>
      <c r="E268" s="38"/>
      <c r="F268" s="30">
        <f t="shared" si="37"/>
        <v>456</v>
      </c>
      <c r="H268" s="30">
        <f t="shared" si="34"/>
        <v>456</v>
      </c>
      <c r="K268" s="31">
        <f t="shared" si="35"/>
        <v>150</v>
      </c>
      <c r="L268" s="38">
        <v>38</v>
      </c>
      <c r="M268" s="31">
        <f t="shared" si="36"/>
        <v>38</v>
      </c>
    </row>
    <row r="269" spans="2:13" s="30" customFormat="1" ht="12.75">
      <c r="B269" s="38">
        <v>23487</v>
      </c>
      <c r="C269" s="38" t="s">
        <v>365</v>
      </c>
      <c r="D269" s="38" t="s">
        <v>17</v>
      </c>
      <c r="E269" s="38">
        <v>170</v>
      </c>
      <c r="F269" s="30">
        <f>L269*6</f>
        <v>138</v>
      </c>
      <c r="G269" s="38"/>
      <c r="H269" s="30">
        <f t="shared" si="34"/>
        <v>138</v>
      </c>
      <c r="K269" s="31">
        <f t="shared" si="35"/>
        <v>22.5</v>
      </c>
      <c r="L269" s="38">
        <v>23</v>
      </c>
      <c r="M269" s="31">
        <f t="shared" si="36"/>
        <v>22.5</v>
      </c>
    </row>
    <row r="270" spans="2:13" s="30" customFormat="1" ht="12.75">
      <c r="B270" s="30">
        <v>21884</v>
      </c>
      <c r="C270" s="30" t="s">
        <v>50</v>
      </c>
      <c r="D270" s="30" t="s">
        <v>36</v>
      </c>
      <c r="F270" s="30">
        <f aca="true" t="shared" si="38" ref="F270:F276">L270*12</f>
        <v>0</v>
      </c>
      <c r="H270" s="30">
        <f t="shared" si="34"/>
        <v>0</v>
      </c>
      <c r="K270" s="31">
        <f t="shared" si="35"/>
        <v>150</v>
      </c>
      <c r="M270" s="31">
        <f t="shared" si="36"/>
        <v>38</v>
      </c>
    </row>
    <row r="271" spans="2:13" s="30" customFormat="1" ht="12.75">
      <c r="B271" s="30">
        <v>22406</v>
      </c>
      <c r="C271" s="30" t="s">
        <v>188</v>
      </c>
      <c r="D271" s="30" t="s">
        <v>34</v>
      </c>
      <c r="E271" s="38"/>
      <c r="F271" s="30">
        <f t="shared" si="38"/>
        <v>252</v>
      </c>
      <c r="H271" s="30">
        <f t="shared" si="34"/>
        <v>252</v>
      </c>
      <c r="K271" s="31">
        <f t="shared" si="35"/>
        <v>150</v>
      </c>
      <c r="L271" s="38">
        <v>21</v>
      </c>
      <c r="M271" s="31">
        <f t="shared" si="36"/>
        <v>38</v>
      </c>
    </row>
    <row r="272" spans="1:13" s="30" customFormat="1" ht="12.75">
      <c r="A272"/>
      <c r="B272" s="30">
        <v>20907</v>
      </c>
      <c r="C272" s="30" t="s">
        <v>139</v>
      </c>
      <c r="D272" s="30" t="s">
        <v>34</v>
      </c>
      <c r="F272" s="30">
        <f t="shared" si="38"/>
        <v>264</v>
      </c>
      <c r="H272" s="30">
        <f t="shared" si="34"/>
        <v>264</v>
      </c>
      <c r="K272" s="31">
        <f t="shared" si="35"/>
        <v>150</v>
      </c>
      <c r="L272" s="38">
        <v>22</v>
      </c>
      <c r="M272" s="31">
        <f t="shared" si="36"/>
        <v>38</v>
      </c>
    </row>
    <row r="273" spans="2:13" s="30" customFormat="1" ht="12.75">
      <c r="B273" s="30">
        <v>21977</v>
      </c>
      <c r="C273" s="30" t="s">
        <v>189</v>
      </c>
      <c r="D273" s="30" t="s">
        <v>24</v>
      </c>
      <c r="F273" s="30">
        <f t="shared" si="38"/>
        <v>0</v>
      </c>
      <c r="H273" s="30">
        <f t="shared" si="34"/>
        <v>0</v>
      </c>
      <c r="K273" s="31">
        <f t="shared" si="35"/>
        <v>150</v>
      </c>
      <c r="M273" s="31">
        <f t="shared" si="36"/>
        <v>38</v>
      </c>
    </row>
    <row r="274" spans="2:13" s="30" customFormat="1" ht="12.75">
      <c r="B274" s="30">
        <v>20164</v>
      </c>
      <c r="C274" s="30" t="s">
        <v>226</v>
      </c>
      <c r="D274" s="30" t="s">
        <v>34</v>
      </c>
      <c r="F274" s="30">
        <f t="shared" si="38"/>
        <v>0</v>
      </c>
      <c r="H274" s="30">
        <f t="shared" si="34"/>
        <v>0</v>
      </c>
      <c r="K274" s="31">
        <f t="shared" si="35"/>
        <v>150</v>
      </c>
      <c r="M274" s="31">
        <f t="shared" si="36"/>
        <v>38</v>
      </c>
    </row>
    <row r="275" spans="2:13" s="30" customFormat="1" ht="12.75">
      <c r="B275" s="30">
        <v>21550</v>
      </c>
      <c r="C275" s="30" t="s">
        <v>51</v>
      </c>
      <c r="D275" s="30" t="s">
        <v>24</v>
      </c>
      <c r="F275" s="30">
        <f t="shared" si="38"/>
        <v>0</v>
      </c>
      <c r="H275" s="30">
        <f t="shared" si="34"/>
        <v>0</v>
      </c>
      <c r="K275" s="31">
        <f t="shared" si="35"/>
        <v>150</v>
      </c>
      <c r="M275" s="31">
        <f t="shared" si="36"/>
        <v>38</v>
      </c>
    </row>
    <row r="276" spans="2:13" s="30" customFormat="1" ht="12.75">
      <c r="B276" s="30">
        <v>21646</v>
      </c>
      <c r="C276" s="30" t="s">
        <v>52</v>
      </c>
      <c r="D276" s="30" t="s">
        <v>24</v>
      </c>
      <c r="F276" s="30">
        <f t="shared" si="38"/>
        <v>0</v>
      </c>
      <c r="H276" s="30">
        <f t="shared" si="34"/>
        <v>0</v>
      </c>
      <c r="K276" s="31">
        <f t="shared" si="35"/>
        <v>150</v>
      </c>
      <c r="M276" s="31">
        <f t="shared" si="36"/>
        <v>38</v>
      </c>
    </row>
    <row r="277" spans="2:13" s="30" customFormat="1" ht="12.75">
      <c r="B277" s="30">
        <v>17191</v>
      </c>
      <c r="C277" s="30" t="s">
        <v>87</v>
      </c>
      <c r="D277" s="30" t="s">
        <v>57</v>
      </c>
      <c r="E277" s="38">
        <v>143</v>
      </c>
      <c r="F277" s="30">
        <f>L277*6</f>
        <v>228</v>
      </c>
      <c r="H277" s="30">
        <f t="shared" si="34"/>
        <v>228</v>
      </c>
      <c r="K277" s="31">
        <f t="shared" si="35"/>
        <v>42.75</v>
      </c>
      <c r="L277" s="38">
        <v>38</v>
      </c>
      <c r="M277" s="31">
        <f t="shared" si="36"/>
        <v>38</v>
      </c>
    </row>
    <row r="278" spans="2:13" s="30" customFormat="1" ht="12.75">
      <c r="B278" s="30">
        <v>21137</v>
      </c>
      <c r="C278" s="30" t="s">
        <v>53</v>
      </c>
      <c r="D278" s="30" t="s">
        <v>17</v>
      </c>
      <c r="F278" s="30">
        <f>L278*12</f>
        <v>0</v>
      </c>
      <c r="H278" s="30">
        <f t="shared" si="34"/>
        <v>0</v>
      </c>
      <c r="K278" s="31">
        <f t="shared" si="35"/>
        <v>150</v>
      </c>
      <c r="M278" s="31">
        <f t="shared" si="36"/>
        <v>38</v>
      </c>
    </row>
    <row r="279" spans="2:13" s="30" customFormat="1" ht="12.75">
      <c r="B279" s="30">
        <v>17319</v>
      </c>
      <c r="C279" s="30" t="s">
        <v>31</v>
      </c>
      <c r="D279" s="30" t="s">
        <v>12</v>
      </c>
      <c r="E279" s="38"/>
      <c r="F279" s="30">
        <f>L279*12</f>
        <v>108</v>
      </c>
      <c r="H279" s="30">
        <f t="shared" si="34"/>
        <v>108</v>
      </c>
      <c r="K279" s="31">
        <f t="shared" si="35"/>
        <v>150</v>
      </c>
      <c r="L279" s="38">
        <v>9</v>
      </c>
      <c r="M279" s="31">
        <f t="shared" si="36"/>
        <v>38</v>
      </c>
    </row>
    <row r="280" spans="2:13" s="30" customFormat="1" ht="12.75">
      <c r="B280" s="38">
        <v>23544</v>
      </c>
      <c r="C280" s="38" t="s">
        <v>373</v>
      </c>
      <c r="D280" s="38" t="s">
        <v>12</v>
      </c>
      <c r="E280" s="38">
        <v>115</v>
      </c>
      <c r="F280" s="30">
        <f>L280*6</f>
        <v>228</v>
      </c>
      <c r="G280" s="38"/>
      <c r="H280" s="30">
        <f t="shared" si="34"/>
        <v>228</v>
      </c>
      <c r="J280" s="26" t="s">
        <v>298</v>
      </c>
      <c r="K280" s="31">
        <f t="shared" si="35"/>
        <v>63.75</v>
      </c>
      <c r="L280" s="38">
        <v>38</v>
      </c>
      <c r="M280" s="31">
        <f t="shared" si="36"/>
        <v>38</v>
      </c>
    </row>
    <row r="281" spans="2:13" s="30" customFormat="1" ht="12.75">
      <c r="B281" s="30">
        <v>21705</v>
      </c>
      <c r="C281" s="30" t="s">
        <v>204</v>
      </c>
      <c r="D281" s="30" t="s">
        <v>34</v>
      </c>
      <c r="E281" s="38">
        <v>178</v>
      </c>
      <c r="F281" s="30">
        <f>L281*8</f>
        <v>136</v>
      </c>
      <c r="H281" s="30">
        <f t="shared" si="34"/>
        <v>136</v>
      </c>
      <c r="K281" s="31">
        <f t="shared" si="35"/>
        <v>16.5</v>
      </c>
      <c r="L281" s="38">
        <v>17</v>
      </c>
      <c r="M281" s="31">
        <f t="shared" si="36"/>
        <v>16.5</v>
      </c>
    </row>
    <row r="282" spans="2:13" s="30" customFormat="1" ht="12.75">
      <c r="B282" s="30">
        <v>22083</v>
      </c>
      <c r="C282" s="30" t="s">
        <v>102</v>
      </c>
      <c r="D282" s="30" t="s">
        <v>17</v>
      </c>
      <c r="F282" s="30">
        <f>L282*12</f>
        <v>0</v>
      </c>
      <c r="H282" s="30">
        <f t="shared" si="34"/>
        <v>0</v>
      </c>
      <c r="K282" s="31">
        <f t="shared" si="35"/>
        <v>150</v>
      </c>
      <c r="M282" s="31">
        <f t="shared" si="36"/>
        <v>38</v>
      </c>
    </row>
    <row r="283" spans="2:13" s="30" customFormat="1" ht="12.75">
      <c r="B283" s="30">
        <v>17250</v>
      </c>
      <c r="C283" s="30" t="s">
        <v>190</v>
      </c>
      <c r="D283" s="30" t="s">
        <v>12</v>
      </c>
      <c r="F283" s="30">
        <f>L283*12</f>
        <v>0</v>
      </c>
      <c r="H283" s="30">
        <f t="shared" si="34"/>
        <v>0</v>
      </c>
      <c r="K283" s="31">
        <f t="shared" si="35"/>
        <v>150</v>
      </c>
      <c r="M283" s="31">
        <f t="shared" si="36"/>
        <v>38</v>
      </c>
    </row>
    <row r="284" spans="2:13" s="30" customFormat="1" ht="12.75">
      <c r="B284" s="30">
        <v>20816</v>
      </c>
      <c r="C284" s="30" t="s">
        <v>103</v>
      </c>
      <c r="D284" s="30" t="s">
        <v>34</v>
      </c>
      <c r="F284" s="30">
        <f>L284*12</f>
        <v>0</v>
      </c>
      <c r="H284" s="30">
        <f t="shared" si="34"/>
        <v>0</v>
      </c>
      <c r="K284" s="31">
        <f t="shared" si="35"/>
        <v>150</v>
      </c>
      <c r="M284" s="31">
        <f t="shared" si="36"/>
        <v>38</v>
      </c>
    </row>
    <row r="285" spans="2:17" s="30" customFormat="1" ht="12.75">
      <c r="B285" s="30">
        <v>20788</v>
      </c>
      <c r="C285" s="30" t="s">
        <v>164</v>
      </c>
      <c r="D285" s="30" t="s">
        <v>17</v>
      </c>
      <c r="E285" s="30">
        <v>194</v>
      </c>
      <c r="F285" s="30">
        <f>L285*6</f>
        <v>30</v>
      </c>
      <c r="H285" s="30">
        <f t="shared" si="34"/>
        <v>30</v>
      </c>
      <c r="J285" s="30" t="s">
        <v>298</v>
      </c>
      <c r="K285" s="31">
        <f t="shared" si="35"/>
        <v>4.5</v>
      </c>
      <c r="L285" s="38">
        <v>5</v>
      </c>
      <c r="M285" s="31">
        <f t="shared" si="36"/>
        <v>4.5</v>
      </c>
      <c r="O285" s="32"/>
      <c r="P285" s="33"/>
      <c r="Q285" s="29"/>
    </row>
    <row r="286" spans="2:13" s="30" customFormat="1" ht="12.75">
      <c r="B286" s="30">
        <v>21952</v>
      </c>
      <c r="C286" s="30" t="s">
        <v>124</v>
      </c>
      <c r="D286" s="30" t="s">
        <v>36</v>
      </c>
      <c r="F286" s="30">
        <f>L286*12</f>
        <v>0</v>
      </c>
      <c r="H286" s="30">
        <f aca="true" t="shared" si="39" ref="H286:H317">F286+G286</f>
        <v>0</v>
      </c>
      <c r="K286" s="31">
        <f aca="true" t="shared" si="40" ref="K286:K317">(200-E286)*(75/100)</f>
        <v>150</v>
      </c>
      <c r="M286" s="31">
        <f aca="true" t="shared" si="41" ref="M286:M302">IF(K286&gt;38,38,K286)</f>
        <v>38</v>
      </c>
    </row>
    <row r="287" spans="2:13" s="30" customFormat="1" ht="12.75">
      <c r="B287" s="30">
        <v>21973</v>
      </c>
      <c r="C287" s="30" t="s">
        <v>305</v>
      </c>
      <c r="D287" s="30" t="s">
        <v>17</v>
      </c>
      <c r="E287" s="38"/>
      <c r="F287" s="30">
        <f>L287*12</f>
        <v>456</v>
      </c>
      <c r="H287" s="30">
        <f t="shared" si="39"/>
        <v>456</v>
      </c>
      <c r="J287" s="30" t="s">
        <v>298</v>
      </c>
      <c r="K287" s="31">
        <f t="shared" si="40"/>
        <v>150</v>
      </c>
      <c r="L287" s="38">
        <v>38</v>
      </c>
      <c r="M287" s="31">
        <f t="shared" si="41"/>
        <v>38</v>
      </c>
    </row>
    <row r="288" spans="2:13" s="30" customFormat="1" ht="12.75">
      <c r="B288" s="30">
        <v>22734</v>
      </c>
      <c r="C288" s="30" t="s">
        <v>290</v>
      </c>
      <c r="D288" s="30" t="s">
        <v>272</v>
      </c>
      <c r="F288" s="30">
        <f>L288*12</f>
        <v>0</v>
      </c>
      <c r="H288" s="30">
        <f t="shared" si="39"/>
        <v>0</v>
      </c>
      <c r="K288" s="31">
        <f t="shared" si="40"/>
        <v>150</v>
      </c>
      <c r="M288" s="31">
        <f t="shared" si="41"/>
        <v>38</v>
      </c>
    </row>
    <row r="289" spans="2:13" s="30" customFormat="1" ht="12.75">
      <c r="B289" s="30">
        <v>21529</v>
      </c>
      <c r="C289" s="30" t="s">
        <v>191</v>
      </c>
      <c r="D289" s="30" t="s">
        <v>17</v>
      </c>
      <c r="F289" s="30">
        <f>L289*12</f>
        <v>0</v>
      </c>
      <c r="H289" s="30">
        <f t="shared" si="39"/>
        <v>0</v>
      </c>
      <c r="K289" s="31">
        <f t="shared" si="40"/>
        <v>150</v>
      </c>
      <c r="M289" s="31">
        <f t="shared" si="41"/>
        <v>38</v>
      </c>
    </row>
    <row r="290" spans="2:13" s="30" customFormat="1" ht="12.75">
      <c r="B290" s="30">
        <v>23002</v>
      </c>
      <c r="C290" s="30" t="s">
        <v>309</v>
      </c>
      <c r="D290" s="30" t="s">
        <v>24</v>
      </c>
      <c r="E290" s="38"/>
      <c r="F290" s="30">
        <f>L290*12</f>
        <v>420</v>
      </c>
      <c r="H290" s="30">
        <f t="shared" si="39"/>
        <v>420</v>
      </c>
      <c r="K290" s="31">
        <f t="shared" si="40"/>
        <v>150</v>
      </c>
      <c r="L290" s="38">
        <v>35</v>
      </c>
      <c r="M290" s="31">
        <f t="shared" si="41"/>
        <v>38</v>
      </c>
    </row>
    <row r="291" spans="2:13" s="30" customFormat="1" ht="12.75">
      <c r="B291" s="30">
        <v>21403</v>
      </c>
      <c r="C291" s="30" t="s">
        <v>144</v>
      </c>
      <c r="D291" s="30" t="s">
        <v>17</v>
      </c>
      <c r="E291" s="38">
        <v>166</v>
      </c>
      <c r="F291" s="30">
        <f>L291*6</f>
        <v>156</v>
      </c>
      <c r="H291" s="30">
        <f t="shared" si="39"/>
        <v>156</v>
      </c>
      <c r="K291" s="31">
        <f t="shared" si="40"/>
        <v>25.5</v>
      </c>
      <c r="L291" s="38">
        <v>26</v>
      </c>
      <c r="M291" s="31">
        <f t="shared" si="41"/>
        <v>25.5</v>
      </c>
    </row>
    <row r="292" spans="2:13" s="30" customFormat="1" ht="12.75">
      <c r="B292" s="38">
        <v>19472</v>
      </c>
      <c r="C292" s="38" t="s">
        <v>344</v>
      </c>
      <c r="D292" s="38" t="s">
        <v>12</v>
      </c>
      <c r="E292" s="38">
        <v>200</v>
      </c>
      <c r="F292" s="30">
        <f>L292*6</f>
        <v>0</v>
      </c>
      <c r="H292" s="30">
        <f t="shared" si="39"/>
        <v>0</v>
      </c>
      <c r="K292" s="31">
        <f t="shared" si="40"/>
        <v>0</v>
      </c>
      <c r="L292" s="38">
        <v>0</v>
      </c>
      <c r="M292" s="31">
        <f t="shared" si="41"/>
        <v>0</v>
      </c>
    </row>
    <row r="293" spans="2:17" s="30" customFormat="1" ht="12.75">
      <c r="B293" s="30">
        <v>22732</v>
      </c>
      <c r="C293" s="30" t="s">
        <v>271</v>
      </c>
      <c r="D293" t="s">
        <v>34</v>
      </c>
      <c r="E293" s="38">
        <v>138</v>
      </c>
      <c r="F293" s="30">
        <f>L293*6</f>
        <v>228</v>
      </c>
      <c r="H293" s="30">
        <f t="shared" si="39"/>
        <v>228</v>
      </c>
      <c r="K293" s="31">
        <f t="shared" si="40"/>
        <v>46.5</v>
      </c>
      <c r="L293" s="38">
        <v>38</v>
      </c>
      <c r="M293" s="31">
        <f t="shared" si="41"/>
        <v>38</v>
      </c>
      <c r="P293" s="33"/>
      <c r="Q293" s="29"/>
    </row>
    <row r="294" spans="2:13" s="30" customFormat="1" ht="12.75">
      <c r="B294" s="30">
        <v>21676</v>
      </c>
      <c r="C294" s="30" t="s">
        <v>205</v>
      </c>
      <c r="D294" s="30" t="s">
        <v>24</v>
      </c>
      <c r="E294" s="30">
        <v>179</v>
      </c>
      <c r="F294" s="30">
        <f>L294*6</f>
        <v>96</v>
      </c>
      <c r="H294" s="30">
        <f t="shared" si="39"/>
        <v>96</v>
      </c>
      <c r="K294" s="31">
        <f t="shared" si="40"/>
        <v>15.75</v>
      </c>
      <c r="L294" s="38">
        <v>16</v>
      </c>
      <c r="M294" s="31">
        <f t="shared" si="41"/>
        <v>15.75</v>
      </c>
    </row>
    <row r="295" spans="2:13" s="30" customFormat="1" ht="12.75">
      <c r="B295" s="30">
        <v>21772</v>
      </c>
      <c r="C295" s="30" t="s">
        <v>54</v>
      </c>
      <c r="D295" s="30" t="s">
        <v>19</v>
      </c>
      <c r="E295" s="30">
        <v>148</v>
      </c>
      <c r="F295" s="30">
        <f>L295*6</f>
        <v>228</v>
      </c>
      <c r="H295" s="30">
        <f t="shared" si="39"/>
        <v>228</v>
      </c>
      <c r="K295" s="31">
        <f t="shared" si="40"/>
        <v>39</v>
      </c>
      <c r="L295" s="38">
        <v>38</v>
      </c>
      <c r="M295" s="31">
        <f t="shared" si="41"/>
        <v>38</v>
      </c>
    </row>
    <row r="296" spans="2:15" s="30" customFormat="1" ht="12.75">
      <c r="B296" s="30">
        <v>17276</v>
      </c>
      <c r="C296" s="30" t="s">
        <v>55</v>
      </c>
      <c r="D296" s="30" t="s">
        <v>12</v>
      </c>
      <c r="F296" s="30">
        <f>L296*12</f>
        <v>0</v>
      </c>
      <c r="H296" s="30">
        <f t="shared" si="39"/>
        <v>0</v>
      </c>
      <c r="K296" s="31">
        <f t="shared" si="40"/>
        <v>150</v>
      </c>
      <c r="M296" s="31">
        <f t="shared" si="41"/>
        <v>38</v>
      </c>
      <c r="O296" s="32"/>
    </row>
    <row r="297" spans="2:13" s="30" customFormat="1" ht="12.75">
      <c r="B297" s="30">
        <v>22955</v>
      </c>
      <c r="C297" s="30" t="s">
        <v>288</v>
      </c>
      <c r="D297" s="30" t="s">
        <v>19</v>
      </c>
      <c r="E297" s="38"/>
      <c r="F297" s="30">
        <f>L297*12</f>
        <v>456</v>
      </c>
      <c r="H297" s="30">
        <f t="shared" si="39"/>
        <v>456</v>
      </c>
      <c r="K297" s="31">
        <f t="shared" si="40"/>
        <v>150</v>
      </c>
      <c r="L297" s="38">
        <v>38</v>
      </c>
      <c r="M297" s="31">
        <f t="shared" si="41"/>
        <v>38</v>
      </c>
    </row>
    <row r="298" spans="2:13" s="30" customFormat="1" ht="12.75">
      <c r="B298" s="30">
        <v>20790</v>
      </c>
      <c r="C298" s="30" t="s">
        <v>223</v>
      </c>
      <c r="D298" s="30" t="s">
        <v>17</v>
      </c>
      <c r="F298" s="30">
        <f>L298*12</f>
        <v>0</v>
      </c>
      <c r="H298" s="30">
        <f t="shared" si="39"/>
        <v>0</v>
      </c>
      <c r="K298" s="31">
        <f t="shared" si="40"/>
        <v>150</v>
      </c>
      <c r="M298" s="31">
        <f t="shared" si="41"/>
        <v>38</v>
      </c>
    </row>
    <row r="299" spans="1:13" s="30" customFormat="1" ht="12.75">
      <c r="A299" s="26"/>
      <c r="B299" s="30">
        <v>17143</v>
      </c>
      <c r="C299" s="30" t="s">
        <v>243</v>
      </c>
      <c r="D299" s="30" t="s">
        <v>12</v>
      </c>
      <c r="E299" s="38"/>
      <c r="F299" s="30">
        <f>L299*12</f>
        <v>180</v>
      </c>
      <c r="H299" s="30">
        <f t="shared" si="39"/>
        <v>180</v>
      </c>
      <c r="K299" s="31">
        <f t="shared" si="40"/>
        <v>150</v>
      </c>
      <c r="L299" s="38">
        <v>15</v>
      </c>
      <c r="M299" s="31">
        <f t="shared" si="41"/>
        <v>38</v>
      </c>
    </row>
    <row r="300" spans="2:13" s="30" customFormat="1" ht="12.75">
      <c r="B300" s="30">
        <v>17201</v>
      </c>
      <c r="C300" s="30" t="s">
        <v>38</v>
      </c>
      <c r="D300" t="s">
        <v>57</v>
      </c>
      <c r="E300" s="38">
        <v>192</v>
      </c>
      <c r="F300" s="30">
        <f>L300*6</f>
        <v>36</v>
      </c>
      <c r="H300" s="30">
        <f t="shared" si="39"/>
        <v>36</v>
      </c>
      <c r="K300" s="31">
        <f t="shared" si="40"/>
        <v>6</v>
      </c>
      <c r="L300" s="38">
        <v>6</v>
      </c>
      <c r="M300" s="31">
        <f t="shared" si="41"/>
        <v>6</v>
      </c>
    </row>
    <row r="301" spans="2:13" s="30" customFormat="1" ht="12.75">
      <c r="B301" s="30">
        <v>21267</v>
      </c>
      <c r="C301" s="30" t="s">
        <v>56</v>
      </c>
      <c r="D301" s="30" t="s">
        <v>57</v>
      </c>
      <c r="F301" s="30">
        <f>L301*12</f>
        <v>0</v>
      </c>
      <c r="H301" s="30">
        <f t="shared" si="39"/>
        <v>0</v>
      </c>
      <c r="K301" s="31">
        <f t="shared" si="40"/>
        <v>150</v>
      </c>
      <c r="M301" s="31">
        <f t="shared" si="41"/>
        <v>38</v>
      </c>
    </row>
    <row r="302" spans="2:13" s="30" customFormat="1" ht="12.75">
      <c r="B302" s="30">
        <v>20236</v>
      </c>
      <c r="C302" s="30" t="s">
        <v>58</v>
      </c>
      <c r="D302" s="30" t="s">
        <v>34</v>
      </c>
      <c r="F302" s="30">
        <f>L302*12</f>
        <v>0</v>
      </c>
      <c r="H302" s="30">
        <f t="shared" si="39"/>
        <v>0</v>
      </c>
      <c r="K302" s="31">
        <f t="shared" si="40"/>
        <v>150</v>
      </c>
      <c r="M302" s="31">
        <f t="shared" si="41"/>
        <v>38</v>
      </c>
    </row>
    <row r="303" spans="2:13" s="30" customFormat="1" ht="12.75">
      <c r="B303" s="26">
        <v>17034</v>
      </c>
      <c r="C303" s="26" t="s">
        <v>260</v>
      </c>
      <c r="D303" s="26" t="s">
        <v>17</v>
      </c>
      <c r="E303" s="38">
        <v>206</v>
      </c>
      <c r="F303" s="30">
        <f>L303*8</f>
        <v>0</v>
      </c>
      <c r="G303" s="26"/>
      <c r="H303" s="26">
        <f t="shared" si="39"/>
        <v>0</v>
      </c>
      <c r="I303" s="26"/>
      <c r="J303" s="26"/>
      <c r="K303" s="27">
        <f t="shared" si="40"/>
        <v>-4.5</v>
      </c>
      <c r="L303" s="38">
        <v>0</v>
      </c>
      <c r="M303" s="27">
        <f>IF(K303&lt;0,0,K303)</f>
        <v>0</v>
      </c>
    </row>
    <row r="304" spans="2:13" s="30" customFormat="1" ht="12.75">
      <c r="B304" s="30">
        <v>21891</v>
      </c>
      <c r="C304" s="30" t="s">
        <v>140</v>
      </c>
      <c r="D304" s="30" t="s">
        <v>36</v>
      </c>
      <c r="F304" s="30">
        <f aca="true" t="shared" si="42" ref="F304:F322">L304*12</f>
        <v>0</v>
      </c>
      <c r="H304" s="30">
        <f t="shared" si="39"/>
        <v>0</v>
      </c>
      <c r="K304" s="31">
        <f t="shared" si="40"/>
        <v>150</v>
      </c>
      <c r="M304" s="31">
        <f aca="true" t="shared" si="43" ref="M304:M338">IF(K304&gt;38,38,K304)</f>
        <v>38</v>
      </c>
    </row>
    <row r="305" spans="1:13" s="26" customFormat="1" ht="12.75">
      <c r="A305" s="30"/>
      <c r="B305" s="30">
        <v>20230</v>
      </c>
      <c r="C305" s="30" t="s">
        <v>171</v>
      </c>
      <c r="D305" s="30" t="s">
        <v>14</v>
      </c>
      <c r="E305" s="30"/>
      <c r="F305" s="30">
        <f t="shared" si="42"/>
        <v>0</v>
      </c>
      <c r="G305" s="30"/>
      <c r="H305" s="30">
        <f t="shared" si="39"/>
        <v>0</v>
      </c>
      <c r="I305" s="30"/>
      <c r="J305" s="30"/>
      <c r="K305" s="31">
        <f t="shared" si="40"/>
        <v>150</v>
      </c>
      <c r="L305" s="30"/>
      <c r="M305" s="31">
        <f t="shared" si="43"/>
        <v>38</v>
      </c>
    </row>
    <row r="306" spans="2:13" s="30" customFormat="1" ht="12.75">
      <c r="B306" s="30">
        <v>20938</v>
      </c>
      <c r="C306" s="30" t="s">
        <v>93</v>
      </c>
      <c r="D306" s="30" t="s">
        <v>17</v>
      </c>
      <c r="E306" s="38"/>
      <c r="F306" s="30">
        <f t="shared" si="42"/>
        <v>456</v>
      </c>
      <c r="H306" s="30">
        <f t="shared" si="39"/>
        <v>456</v>
      </c>
      <c r="K306" s="31">
        <f t="shared" si="40"/>
        <v>150</v>
      </c>
      <c r="L306" s="38">
        <v>38</v>
      </c>
      <c r="M306" s="31">
        <f t="shared" si="43"/>
        <v>38</v>
      </c>
    </row>
    <row r="307" spans="2:13" s="30" customFormat="1" ht="12.75">
      <c r="B307" s="30">
        <v>17300</v>
      </c>
      <c r="C307" s="30" t="s">
        <v>235</v>
      </c>
      <c r="D307" s="30" t="s">
        <v>17</v>
      </c>
      <c r="F307" s="30">
        <f t="shared" si="42"/>
        <v>0</v>
      </c>
      <c r="H307" s="30">
        <f t="shared" si="39"/>
        <v>0</v>
      </c>
      <c r="K307" s="31">
        <f t="shared" si="40"/>
        <v>150</v>
      </c>
      <c r="M307" s="31">
        <f t="shared" si="43"/>
        <v>38</v>
      </c>
    </row>
    <row r="308" spans="2:13" s="30" customFormat="1" ht="12.75">
      <c r="B308" s="30">
        <v>17285</v>
      </c>
      <c r="C308" s="30" t="s">
        <v>151</v>
      </c>
      <c r="D308" s="30" t="s">
        <v>57</v>
      </c>
      <c r="F308" s="30">
        <f t="shared" si="42"/>
        <v>0</v>
      </c>
      <c r="H308" s="30">
        <f t="shared" si="39"/>
        <v>0</v>
      </c>
      <c r="K308" s="31">
        <f t="shared" si="40"/>
        <v>150</v>
      </c>
      <c r="M308" s="31">
        <f t="shared" si="43"/>
        <v>38</v>
      </c>
    </row>
    <row r="309" spans="2:17" s="30" customFormat="1" ht="12.75">
      <c r="B309" s="30">
        <v>21166</v>
      </c>
      <c r="C309" s="30" t="s">
        <v>99</v>
      </c>
      <c r="D309" s="30" t="s">
        <v>57</v>
      </c>
      <c r="F309" s="30">
        <f t="shared" si="42"/>
        <v>0</v>
      </c>
      <c r="H309" s="30">
        <f t="shared" si="39"/>
        <v>0</v>
      </c>
      <c r="K309" s="31">
        <f t="shared" si="40"/>
        <v>150</v>
      </c>
      <c r="M309" s="31">
        <f t="shared" si="43"/>
        <v>38</v>
      </c>
      <c r="P309" s="33"/>
      <c r="Q309" s="29"/>
    </row>
    <row r="310" spans="2:13" s="30" customFormat="1" ht="12.75">
      <c r="B310" s="30">
        <v>21679</v>
      </c>
      <c r="C310" s="30" t="s">
        <v>59</v>
      </c>
      <c r="D310" s="30" t="s">
        <v>24</v>
      </c>
      <c r="F310" s="30">
        <f t="shared" si="42"/>
        <v>348</v>
      </c>
      <c r="H310" s="30">
        <f t="shared" si="39"/>
        <v>348</v>
      </c>
      <c r="J310" s="30" t="s">
        <v>298</v>
      </c>
      <c r="K310" s="31">
        <f t="shared" si="40"/>
        <v>150</v>
      </c>
      <c r="L310" s="38">
        <v>29</v>
      </c>
      <c r="M310" s="31">
        <f t="shared" si="43"/>
        <v>38</v>
      </c>
    </row>
    <row r="311" spans="2:13" s="30" customFormat="1" ht="12.75">
      <c r="B311" s="30">
        <v>22842</v>
      </c>
      <c r="C311" s="30" t="s">
        <v>59</v>
      </c>
      <c r="D311" s="30" t="s">
        <v>24</v>
      </c>
      <c r="E311" s="38"/>
      <c r="F311" s="30">
        <f t="shared" si="42"/>
        <v>360</v>
      </c>
      <c r="H311" s="30">
        <f t="shared" si="39"/>
        <v>360</v>
      </c>
      <c r="K311" s="31">
        <f t="shared" si="40"/>
        <v>150</v>
      </c>
      <c r="L311" s="38">
        <v>30</v>
      </c>
      <c r="M311" s="31">
        <f t="shared" si="43"/>
        <v>38</v>
      </c>
    </row>
    <row r="312" spans="2:13" s="30" customFormat="1" ht="12.75">
      <c r="B312" s="30">
        <v>21641</v>
      </c>
      <c r="C312" s="30" t="s">
        <v>210</v>
      </c>
      <c r="D312" s="30" t="s">
        <v>24</v>
      </c>
      <c r="E312" s="38"/>
      <c r="F312" s="30">
        <f t="shared" si="42"/>
        <v>144</v>
      </c>
      <c r="H312" s="30">
        <f t="shared" si="39"/>
        <v>144</v>
      </c>
      <c r="K312" s="31">
        <f t="shared" si="40"/>
        <v>150</v>
      </c>
      <c r="L312" s="38">
        <v>12</v>
      </c>
      <c r="M312" s="31">
        <f t="shared" si="43"/>
        <v>38</v>
      </c>
    </row>
    <row r="313" spans="2:13" s="30" customFormat="1" ht="12.75">
      <c r="B313" s="30">
        <v>22172</v>
      </c>
      <c r="C313" s="30" t="s">
        <v>280</v>
      </c>
      <c r="D313" s="30" t="s">
        <v>17</v>
      </c>
      <c r="E313" s="38"/>
      <c r="F313" s="30">
        <f t="shared" si="42"/>
        <v>456</v>
      </c>
      <c r="H313" s="30">
        <f t="shared" si="39"/>
        <v>456</v>
      </c>
      <c r="J313" s="30" t="s">
        <v>298</v>
      </c>
      <c r="K313" s="31">
        <f t="shared" si="40"/>
        <v>150</v>
      </c>
      <c r="L313" s="38">
        <v>38</v>
      </c>
      <c r="M313" s="31">
        <f t="shared" si="43"/>
        <v>38</v>
      </c>
    </row>
    <row r="314" spans="2:13" s="30" customFormat="1" ht="12.75">
      <c r="B314" s="30">
        <v>22916</v>
      </c>
      <c r="C314" s="30" t="s">
        <v>308</v>
      </c>
      <c r="D314" s="30" t="s">
        <v>57</v>
      </c>
      <c r="E314" s="38"/>
      <c r="F314" s="30">
        <f t="shared" si="42"/>
        <v>456</v>
      </c>
      <c r="H314" s="30">
        <f t="shared" si="39"/>
        <v>456</v>
      </c>
      <c r="K314" s="31">
        <f t="shared" si="40"/>
        <v>150</v>
      </c>
      <c r="L314" s="38">
        <v>38</v>
      </c>
      <c r="M314" s="31">
        <f t="shared" si="43"/>
        <v>38</v>
      </c>
    </row>
    <row r="315" spans="2:13" s="30" customFormat="1" ht="12.75">
      <c r="B315" s="30">
        <v>17306</v>
      </c>
      <c r="C315" s="30" t="s">
        <v>146</v>
      </c>
      <c r="D315" s="30" t="s">
        <v>12</v>
      </c>
      <c r="E315" s="38"/>
      <c r="F315" s="30">
        <f t="shared" si="42"/>
        <v>456</v>
      </c>
      <c r="H315" s="30">
        <f t="shared" si="39"/>
        <v>456</v>
      </c>
      <c r="J315" s="30" t="s">
        <v>298</v>
      </c>
      <c r="K315" s="31">
        <f t="shared" si="40"/>
        <v>150</v>
      </c>
      <c r="L315" s="38">
        <v>38</v>
      </c>
      <c r="M315" s="31">
        <f t="shared" si="43"/>
        <v>38</v>
      </c>
    </row>
    <row r="316" spans="2:13" s="30" customFormat="1" ht="12.75">
      <c r="B316" s="30">
        <v>22278</v>
      </c>
      <c r="C316" s="30" t="s">
        <v>229</v>
      </c>
      <c r="D316" s="30" t="s">
        <v>17</v>
      </c>
      <c r="F316" s="30">
        <f t="shared" si="42"/>
        <v>0</v>
      </c>
      <c r="H316" s="30">
        <f t="shared" si="39"/>
        <v>0</v>
      </c>
      <c r="K316" s="31">
        <f t="shared" si="40"/>
        <v>150</v>
      </c>
      <c r="M316" s="31">
        <f t="shared" si="43"/>
        <v>38</v>
      </c>
    </row>
    <row r="317" spans="2:13" s="30" customFormat="1" ht="12.75">
      <c r="B317" s="30">
        <v>20203</v>
      </c>
      <c r="C317" s="30" t="s">
        <v>259</v>
      </c>
      <c r="D317" s="30" t="s">
        <v>57</v>
      </c>
      <c r="E317" s="38"/>
      <c r="F317" s="30">
        <f t="shared" si="42"/>
        <v>276</v>
      </c>
      <c r="H317" s="30">
        <f t="shared" si="39"/>
        <v>276</v>
      </c>
      <c r="K317" s="31">
        <f t="shared" si="40"/>
        <v>150</v>
      </c>
      <c r="L317" s="38">
        <v>23</v>
      </c>
      <c r="M317" s="31">
        <f t="shared" si="43"/>
        <v>38</v>
      </c>
    </row>
    <row r="318" spans="2:13" s="30" customFormat="1" ht="12.75">
      <c r="B318" s="30">
        <v>17193</v>
      </c>
      <c r="C318" s="30" t="s">
        <v>240</v>
      </c>
      <c r="D318" s="30" t="s">
        <v>17</v>
      </c>
      <c r="E318" s="38"/>
      <c r="F318" s="30">
        <f t="shared" si="42"/>
        <v>276</v>
      </c>
      <c r="H318" s="30">
        <f aca="true" t="shared" si="44" ref="H318:H349">F318+G318</f>
        <v>276</v>
      </c>
      <c r="K318" s="31">
        <f aca="true" t="shared" si="45" ref="K318:K349">(200-E318)*(75/100)</f>
        <v>150</v>
      </c>
      <c r="L318" s="38">
        <v>23</v>
      </c>
      <c r="M318" s="31">
        <f t="shared" si="43"/>
        <v>38</v>
      </c>
    </row>
    <row r="319" spans="2:13" s="30" customFormat="1" ht="12.75">
      <c r="B319" s="30">
        <v>21551</v>
      </c>
      <c r="C319" s="30" t="s">
        <v>61</v>
      </c>
      <c r="D319" s="30" t="s">
        <v>24</v>
      </c>
      <c r="F319" s="30">
        <f t="shared" si="42"/>
        <v>432</v>
      </c>
      <c r="H319" s="30">
        <f t="shared" si="44"/>
        <v>432</v>
      </c>
      <c r="J319" s="30" t="s">
        <v>298</v>
      </c>
      <c r="K319" s="31">
        <f t="shared" si="45"/>
        <v>150</v>
      </c>
      <c r="L319" s="38">
        <v>36</v>
      </c>
      <c r="M319" s="31">
        <f t="shared" si="43"/>
        <v>38</v>
      </c>
    </row>
    <row r="320" spans="2:13" s="30" customFormat="1" ht="12.75">
      <c r="B320" s="30">
        <v>22026</v>
      </c>
      <c r="C320" s="30" t="s">
        <v>62</v>
      </c>
      <c r="D320" s="30" t="s">
        <v>36</v>
      </c>
      <c r="E320" s="38"/>
      <c r="F320" s="30">
        <f t="shared" si="42"/>
        <v>456</v>
      </c>
      <c r="H320" s="30">
        <f t="shared" si="44"/>
        <v>456</v>
      </c>
      <c r="J320" s="30" t="s">
        <v>298</v>
      </c>
      <c r="K320" s="31">
        <f t="shared" si="45"/>
        <v>150</v>
      </c>
      <c r="L320" s="38">
        <v>38</v>
      </c>
      <c r="M320" s="31">
        <f t="shared" si="43"/>
        <v>38</v>
      </c>
    </row>
    <row r="321" spans="2:13" s="30" customFormat="1" ht="12.75">
      <c r="B321" s="30">
        <v>20820</v>
      </c>
      <c r="C321" s="30" t="s">
        <v>180</v>
      </c>
      <c r="D321" s="30" t="s">
        <v>34</v>
      </c>
      <c r="F321" s="30">
        <f t="shared" si="42"/>
        <v>0</v>
      </c>
      <c r="H321" s="30">
        <f t="shared" si="44"/>
        <v>0</v>
      </c>
      <c r="K321" s="31">
        <f t="shared" si="45"/>
        <v>150</v>
      </c>
      <c r="M321" s="31">
        <f t="shared" si="43"/>
        <v>38</v>
      </c>
    </row>
    <row r="322" spans="2:13" s="30" customFormat="1" ht="12.75">
      <c r="B322" s="30">
        <v>21699</v>
      </c>
      <c r="C322" s="30" t="s">
        <v>105</v>
      </c>
      <c r="D322" s="30" t="s">
        <v>19</v>
      </c>
      <c r="F322" s="30">
        <f t="shared" si="42"/>
        <v>0</v>
      </c>
      <c r="H322" s="30">
        <f t="shared" si="44"/>
        <v>0</v>
      </c>
      <c r="K322" s="31">
        <f t="shared" si="45"/>
        <v>150</v>
      </c>
      <c r="M322" s="31">
        <f t="shared" si="43"/>
        <v>38</v>
      </c>
    </row>
    <row r="323" spans="2:13" s="30" customFormat="1" ht="12.75">
      <c r="B323" s="30">
        <v>21651</v>
      </c>
      <c r="C323" s="30" t="s">
        <v>206</v>
      </c>
      <c r="D323" s="30" t="s">
        <v>24</v>
      </c>
      <c r="E323" s="30">
        <v>180</v>
      </c>
      <c r="F323" s="30">
        <f>L323*6</f>
        <v>90</v>
      </c>
      <c r="H323" s="30">
        <f t="shared" si="44"/>
        <v>90</v>
      </c>
      <c r="K323" s="31">
        <f t="shared" si="45"/>
        <v>15</v>
      </c>
      <c r="L323" s="38">
        <v>15</v>
      </c>
      <c r="M323" s="31">
        <f t="shared" si="43"/>
        <v>15</v>
      </c>
    </row>
    <row r="324" spans="2:13" s="30" customFormat="1" ht="12.75">
      <c r="B324" s="30">
        <v>22902</v>
      </c>
      <c r="C324" s="30" t="s">
        <v>266</v>
      </c>
      <c r="D324" s="30" t="s">
        <v>57</v>
      </c>
      <c r="E324" s="38"/>
      <c r="F324" s="30">
        <f>L324*12</f>
        <v>228</v>
      </c>
      <c r="H324" s="30">
        <f t="shared" si="44"/>
        <v>228</v>
      </c>
      <c r="K324" s="31">
        <f t="shared" si="45"/>
        <v>150</v>
      </c>
      <c r="L324" s="38">
        <v>19</v>
      </c>
      <c r="M324" s="31">
        <f t="shared" si="43"/>
        <v>38</v>
      </c>
    </row>
    <row r="325" spans="2:13" s="30" customFormat="1" ht="12.75">
      <c r="B325" s="38">
        <v>23548</v>
      </c>
      <c r="C325" s="38" t="s">
        <v>374</v>
      </c>
      <c r="D325" s="38" t="s">
        <v>24</v>
      </c>
      <c r="E325" s="38">
        <v>158</v>
      </c>
      <c r="F325" s="30">
        <f>L325*6</f>
        <v>192</v>
      </c>
      <c r="G325" s="38"/>
      <c r="H325" s="30">
        <f t="shared" si="44"/>
        <v>192</v>
      </c>
      <c r="K325" s="31">
        <f t="shared" si="45"/>
        <v>31.5</v>
      </c>
      <c r="L325" s="38">
        <v>32</v>
      </c>
      <c r="M325" s="31">
        <f t="shared" si="43"/>
        <v>31.5</v>
      </c>
    </row>
    <row r="326" spans="2:13" s="30" customFormat="1" ht="12.75">
      <c r="B326" s="30">
        <v>21654</v>
      </c>
      <c r="C326" s="30" t="s">
        <v>237</v>
      </c>
      <c r="D326" s="30" t="s">
        <v>24</v>
      </c>
      <c r="E326" s="38"/>
      <c r="F326" s="30">
        <f aca="true" t="shared" si="46" ref="F326:F337">L326*12</f>
        <v>216</v>
      </c>
      <c r="H326" s="30">
        <f t="shared" si="44"/>
        <v>216</v>
      </c>
      <c r="K326" s="31">
        <f t="shared" si="45"/>
        <v>150</v>
      </c>
      <c r="L326" s="38">
        <v>18</v>
      </c>
      <c r="M326" s="31">
        <f t="shared" si="43"/>
        <v>38</v>
      </c>
    </row>
    <row r="327" spans="2:13" s="30" customFormat="1" ht="12.75">
      <c r="B327" s="30">
        <v>23063</v>
      </c>
      <c r="C327" s="30" t="s">
        <v>300</v>
      </c>
      <c r="D327" s="30" t="s">
        <v>36</v>
      </c>
      <c r="E327" s="38"/>
      <c r="F327" s="30">
        <f t="shared" si="46"/>
        <v>312</v>
      </c>
      <c r="H327" s="30">
        <f t="shared" si="44"/>
        <v>312</v>
      </c>
      <c r="K327" s="31">
        <f t="shared" si="45"/>
        <v>150</v>
      </c>
      <c r="L327" s="38">
        <v>26</v>
      </c>
      <c r="M327" s="31">
        <f t="shared" si="43"/>
        <v>38</v>
      </c>
    </row>
    <row r="328" spans="2:13" s="30" customFormat="1" ht="12.75">
      <c r="B328" s="30">
        <v>21457</v>
      </c>
      <c r="C328" s="30" t="s">
        <v>63</v>
      </c>
      <c r="D328" s="30" t="s">
        <v>17</v>
      </c>
      <c r="E328" s="38"/>
      <c r="F328" s="30">
        <f t="shared" si="46"/>
        <v>456</v>
      </c>
      <c r="H328" s="30">
        <f t="shared" si="44"/>
        <v>456</v>
      </c>
      <c r="J328" s="30" t="s">
        <v>298</v>
      </c>
      <c r="K328" s="31">
        <f t="shared" si="45"/>
        <v>150</v>
      </c>
      <c r="L328" s="38">
        <v>38</v>
      </c>
      <c r="M328" s="31">
        <f t="shared" si="43"/>
        <v>38</v>
      </c>
    </row>
    <row r="329" spans="2:17" s="30" customFormat="1" ht="12.75">
      <c r="B329" s="30">
        <v>21735</v>
      </c>
      <c r="C329" s="30" t="s">
        <v>159</v>
      </c>
      <c r="D329" s="30" t="s">
        <v>24</v>
      </c>
      <c r="F329" s="30">
        <f t="shared" si="46"/>
        <v>0</v>
      </c>
      <c r="H329" s="30">
        <f t="shared" si="44"/>
        <v>0</v>
      </c>
      <c r="K329" s="31">
        <f t="shared" si="45"/>
        <v>150</v>
      </c>
      <c r="M329" s="31">
        <f t="shared" si="43"/>
        <v>38</v>
      </c>
      <c r="O329" s="32"/>
      <c r="P329" s="33"/>
      <c r="Q329" s="29"/>
    </row>
    <row r="330" spans="1:13" s="30" customFormat="1" ht="12.75">
      <c r="A330" s="26"/>
      <c r="B330" s="30">
        <v>21742</v>
      </c>
      <c r="C330" s="30" t="s">
        <v>64</v>
      </c>
      <c r="D330" s="30" t="s">
        <v>17</v>
      </c>
      <c r="F330" s="30">
        <f t="shared" si="46"/>
        <v>0</v>
      </c>
      <c r="H330" s="30">
        <f t="shared" si="44"/>
        <v>0</v>
      </c>
      <c r="K330" s="31">
        <f t="shared" si="45"/>
        <v>150</v>
      </c>
      <c r="M330" s="31">
        <f t="shared" si="43"/>
        <v>38</v>
      </c>
    </row>
    <row r="331" spans="2:17" s="30" customFormat="1" ht="12.75">
      <c r="B331" s="30">
        <v>17322</v>
      </c>
      <c r="C331" s="30" t="s">
        <v>255</v>
      </c>
      <c r="D331" s="30" t="s">
        <v>19</v>
      </c>
      <c r="F331" s="30">
        <f t="shared" si="46"/>
        <v>0</v>
      </c>
      <c r="H331" s="30">
        <f t="shared" si="44"/>
        <v>0</v>
      </c>
      <c r="K331" s="31">
        <f t="shared" si="45"/>
        <v>150</v>
      </c>
      <c r="M331" s="31">
        <f t="shared" si="43"/>
        <v>38</v>
      </c>
      <c r="P331" s="33"/>
      <c r="Q331" s="29"/>
    </row>
    <row r="332" spans="1:13" s="26" customFormat="1" ht="12.75">
      <c r="A332" s="30"/>
      <c r="B332" s="30">
        <v>21702</v>
      </c>
      <c r="C332" s="30" t="s">
        <v>65</v>
      </c>
      <c r="D332" s="30" t="s">
        <v>19</v>
      </c>
      <c r="E332" s="30"/>
      <c r="F332" s="30">
        <f t="shared" si="46"/>
        <v>0</v>
      </c>
      <c r="G332" s="30"/>
      <c r="H332" s="30">
        <f t="shared" si="44"/>
        <v>0</v>
      </c>
      <c r="I332" s="30"/>
      <c r="J332" s="30"/>
      <c r="K332" s="31">
        <f t="shared" si="45"/>
        <v>150</v>
      </c>
      <c r="L332" s="30"/>
      <c r="M332" s="31">
        <f t="shared" si="43"/>
        <v>38</v>
      </c>
    </row>
    <row r="333" spans="2:13" s="30" customFormat="1" ht="12.75">
      <c r="B333" s="30">
        <v>17278</v>
      </c>
      <c r="C333" s="30" t="s">
        <v>215</v>
      </c>
      <c r="D333" s="30" t="s">
        <v>57</v>
      </c>
      <c r="E333" s="38"/>
      <c r="F333" s="30">
        <f t="shared" si="46"/>
        <v>240</v>
      </c>
      <c r="H333" s="30">
        <f t="shared" si="44"/>
        <v>240</v>
      </c>
      <c r="K333" s="31">
        <f t="shared" si="45"/>
        <v>150</v>
      </c>
      <c r="L333" s="38">
        <v>20</v>
      </c>
      <c r="M333" s="31">
        <f t="shared" si="43"/>
        <v>38</v>
      </c>
    </row>
    <row r="334" spans="2:15" s="30" customFormat="1" ht="12.75">
      <c r="B334" s="30">
        <v>22935</v>
      </c>
      <c r="C334" s="30" t="s">
        <v>281</v>
      </c>
      <c r="D334" s="30" t="s">
        <v>57</v>
      </c>
      <c r="E334" s="38"/>
      <c r="F334" s="30">
        <f t="shared" si="46"/>
        <v>456</v>
      </c>
      <c r="H334" s="30">
        <f t="shared" si="44"/>
        <v>456</v>
      </c>
      <c r="K334" s="31">
        <f t="shared" si="45"/>
        <v>150</v>
      </c>
      <c r="L334" s="38">
        <v>38</v>
      </c>
      <c r="M334" s="31">
        <f t="shared" si="43"/>
        <v>38</v>
      </c>
      <c r="O334" s="32"/>
    </row>
    <row r="335" spans="2:13" s="30" customFormat="1" ht="12.75">
      <c r="B335" s="30">
        <v>20905</v>
      </c>
      <c r="C335" s="30" t="s">
        <v>230</v>
      </c>
      <c r="D335" s="30" t="s">
        <v>34</v>
      </c>
      <c r="F335" s="30">
        <f t="shared" si="46"/>
        <v>0</v>
      </c>
      <c r="H335" s="30">
        <f t="shared" si="44"/>
        <v>0</v>
      </c>
      <c r="K335" s="31">
        <f t="shared" si="45"/>
        <v>150</v>
      </c>
      <c r="M335" s="31">
        <f t="shared" si="43"/>
        <v>38</v>
      </c>
    </row>
    <row r="336" spans="2:13" s="30" customFormat="1" ht="12.75">
      <c r="B336" s="30">
        <v>20937</v>
      </c>
      <c r="C336" s="30" t="s">
        <v>216</v>
      </c>
      <c r="D336" s="30" t="s">
        <v>19</v>
      </c>
      <c r="E336" s="38"/>
      <c r="F336" s="30">
        <f t="shared" si="46"/>
        <v>324</v>
      </c>
      <c r="H336" s="30">
        <f t="shared" si="44"/>
        <v>324</v>
      </c>
      <c r="K336" s="31">
        <f t="shared" si="45"/>
        <v>150</v>
      </c>
      <c r="L336" s="38">
        <v>27</v>
      </c>
      <c r="M336" s="31">
        <f t="shared" si="43"/>
        <v>38</v>
      </c>
    </row>
    <row r="337" spans="2:13" s="30" customFormat="1" ht="12.75">
      <c r="B337" s="30">
        <v>21589</v>
      </c>
      <c r="C337" s="30" t="s">
        <v>90</v>
      </c>
      <c r="D337" s="30" t="s">
        <v>17</v>
      </c>
      <c r="F337" s="30">
        <f t="shared" si="46"/>
        <v>0</v>
      </c>
      <c r="H337" s="30">
        <f t="shared" si="44"/>
        <v>0</v>
      </c>
      <c r="K337" s="31">
        <f t="shared" si="45"/>
        <v>150</v>
      </c>
      <c r="M337" s="31">
        <f t="shared" si="43"/>
        <v>38</v>
      </c>
    </row>
    <row r="338" spans="2:13" s="30" customFormat="1" ht="12.75">
      <c r="B338" s="30">
        <v>21145</v>
      </c>
      <c r="C338" s="26" t="s">
        <v>407</v>
      </c>
      <c r="D338" s="30" t="s">
        <v>12</v>
      </c>
      <c r="E338" s="38">
        <v>192</v>
      </c>
      <c r="F338" s="30">
        <f>L338*6</f>
        <v>36</v>
      </c>
      <c r="H338" s="30">
        <f t="shared" si="44"/>
        <v>36</v>
      </c>
      <c r="K338" s="31">
        <f t="shared" si="45"/>
        <v>6</v>
      </c>
      <c r="L338" s="38">
        <v>6</v>
      </c>
      <c r="M338" s="31">
        <f t="shared" si="43"/>
        <v>6</v>
      </c>
    </row>
    <row r="339" spans="2:13" s="30" customFormat="1" ht="12.75">
      <c r="B339" s="30">
        <v>22956</v>
      </c>
      <c r="C339" s="30" t="s">
        <v>285</v>
      </c>
      <c r="D339" s="30" t="s">
        <v>57</v>
      </c>
      <c r="E339" s="38">
        <v>159</v>
      </c>
      <c r="F339" s="30">
        <f>L339*6</f>
        <v>186</v>
      </c>
      <c r="H339" s="30">
        <f t="shared" si="44"/>
        <v>186</v>
      </c>
      <c r="K339" s="31">
        <f t="shared" si="45"/>
        <v>30.75</v>
      </c>
      <c r="L339" s="38">
        <v>31</v>
      </c>
      <c r="M339" s="31">
        <f>IF(K339&lt;0,0,K339)</f>
        <v>30.75</v>
      </c>
    </row>
    <row r="340" spans="2:13" s="30" customFormat="1" ht="12.75">
      <c r="B340" s="30">
        <v>20597</v>
      </c>
      <c r="C340" s="30" t="s">
        <v>66</v>
      </c>
      <c r="D340" s="30" t="s">
        <v>17</v>
      </c>
      <c r="F340" s="30">
        <f>L340*12</f>
        <v>0</v>
      </c>
      <c r="H340" s="30">
        <f t="shared" si="44"/>
        <v>0</v>
      </c>
      <c r="K340" s="31">
        <f t="shared" si="45"/>
        <v>150</v>
      </c>
      <c r="M340" s="31">
        <f>IF(K340&gt;38,38,K340)</f>
        <v>38</v>
      </c>
    </row>
    <row r="341" spans="2:17" s="30" customFormat="1" ht="12.75">
      <c r="B341" s="38">
        <v>23343</v>
      </c>
      <c r="C341" s="38" t="s">
        <v>360</v>
      </c>
      <c r="D341" s="38" t="s">
        <v>17</v>
      </c>
      <c r="E341" s="38">
        <v>135</v>
      </c>
      <c r="F341" s="30">
        <f>L341*6</f>
        <v>228</v>
      </c>
      <c r="H341" s="30">
        <f t="shared" si="44"/>
        <v>228</v>
      </c>
      <c r="J341" s="26" t="s">
        <v>298</v>
      </c>
      <c r="K341" s="31">
        <f t="shared" si="45"/>
        <v>48.75</v>
      </c>
      <c r="L341" s="38">
        <v>38</v>
      </c>
      <c r="M341" s="31">
        <f>IF(K341&gt;38,38,K341)</f>
        <v>38</v>
      </c>
      <c r="P341" s="35"/>
      <c r="Q341" s="36"/>
    </row>
    <row r="342" spans="2:13" s="30" customFormat="1" ht="12.75">
      <c r="B342" s="30">
        <v>20078</v>
      </c>
      <c r="C342" s="30" t="s">
        <v>250</v>
      </c>
      <c r="D342" s="30" t="s">
        <v>34</v>
      </c>
      <c r="E342" s="38"/>
      <c r="F342" s="30">
        <f>L342*12</f>
        <v>144</v>
      </c>
      <c r="H342" s="30">
        <f t="shared" si="44"/>
        <v>144</v>
      </c>
      <c r="K342" s="31">
        <f t="shared" si="45"/>
        <v>150</v>
      </c>
      <c r="L342" s="38">
        <v>12</v>
      </c>
      <c r="M342" s="31">
        <f>IF(K342&lt;0,0,K342)</f>
        <v>150</v>
      </c>
    </row>
    <row r="343" spans="2:13" s="30" customFormat="1" ht="12.75">
      <c r="B343" s="30">
        <v>22887</v>
      </c>
      <c r="C343" s="30" t="s">
        <v>267</v>
      </c>
      <c r="D343" s="30" t="s">
        <v>57</v>
      </c>
      <c r="E343" s="38">
        <v>158</v>
      </c>
      <c r="F343" s="30">
        <f>L343*6</f>
        <v>192</v>
      </c>
      <c r="H343" s="30">
        <f t="shared" si="44"/>
        <v>192</v>
      </c>
      <c r="K343" s="31">
        <f t="shared" si="45"/>
        <v>31.5</v>
      </c>
      <c r="L343" s="38">
        <v>32</v>
      </c>
      <c r="M343" s="31">
        <f>IF(K343&gt;38,38,K343)</f>
        <v>31.5</v>
      </c>
    </row>
    <row r="344" spans="2:13" s="30" customFormat="1" ht="12.75">
      <c r="B344" s="30">
        <v>21662</v>
      </c>
      <c r="C344" s="30" t="s">
        <v>108</v>
      </c>
      <c r="D344" s="30" t="s">
        <v>19</v>
      </c>
      <c r="F344" s="30">
        <f>L344*12</f>
        <v>0</v>
      </c>
      <c r="H344" s="30">
        <f t="shared" si="44"/>
        <v>0</v>
      </c>
      <c r="K344" s="31">
        <f t="shared" si="45"/>
        <v>150</v>
      </c>
      <c r="M344" s="31">
        <f>IF(K344&gt;38,38,K344)</f>
        <v>38</v>
      </c>
    </row>
    <row r="345" spans="2:13" s="30" customFormat="1" ht="12.75">
      <c r="B345" s="30">
        <v>21698</v>
      </c>
      <c r="C345" s="30" t="s">
        <v>68</v>
      </c>
      <c r="D345" s="30" t="s">
        <v>19</v>
      </c>
      <c r="F345" s="30">
        <f>L345*12</f>
        <v>0</v>
      </c>
      <c r="H345" s="30">
        <f t="shared" si="44"/>
        <v>0</v>
      </c>
      <c r="K345" s="31">
        <f t="shared" si="45"/>
        <v>150</v>
      </c>
      <c r="M345" s="31">
        <f>IF(K345&gt;38,38,K345)</f>
        <v>38</v>
      </c>
    </row>
    <row r="346" spans="2:13" s="30" customFormat="1" ht="12.75">
      <c r="B346" s="30">
        <v>17075</v>
      </c>
      <c r="C346" s="30" t="s">
        <v>262</v>
      </c>
      <c r="D346" s="30" t="s">
        <v>12</v>
      </c>
      <c r="E346" s="38">
        <v>224</v>
      </c>
      <c r="F346" s="30">
        <f>L346*6</f>
        <v>0</v>
      </c>
      <c r="H346" s="30">
        <f t="shared" si="44"/>
        <v>0</v>
      </c>
      <c r="K346" s="31">
        <f t="shared" si="45"/>
        <v>-18</v>
      </c>
      <c r="L346" s="38">
        <v>0</v>
      </c>
      <c r="M346" s="31">
        <f>IF(K346&gt;38,38,K346)</f>
        <v>-18</v>
      </c>
    </row>
    <row r="347" spans="2:13" s="30" customFormat="1" ht="12.75">
      <c r="B347" s="30">
        <v>21697</v>
      </c>
      <c r="C347" s="30" t="s">
        <v>69</v>
      </c>
      <c r="D347" s="30" t="s">
        <v>19</v>
      </c>
      <c r="F347" s="30">
        <f aca="true" t="shared" si="47" ref="F347:F353">L347*12</f>
        <v>0</v>
      </c>
      <c r="H347" s="30">
        <f t="shared" si="44"/>
        <v>0</v>
      </c>
      <c r="K347" s="31">
        <f t="shared" si="45"/>
        <v>150</v>
      </c>
      <c r="M347" s="31">
        <f>IF(K347&lt;0,0,K347)</f>
        <v>150</v>
      </c>
    </row>
    <row r="348" spans="2:13" s="30" customFormat="1" ht="12.75">
      <c r="B348" s="30">
        <v>20815</v>
      </c>
      <c r="C348" s="30" t="s">
        <v>217</v>
      </c>
      <c r="D348" s="30" t="s">
        <v>34</v>
      </c>
      <c r="F348" s="30">
        <f t="shared" si="47"/>
        <v>0</v>
      </c>
      <c r="H348" s="30">
        <f t="shared" si="44"/>
        <v>0</v>
      </c>
      <c r="K348" s="31">
        <f t="shared" si="45"/>
        <v>150</v>
      </c>
      <c r="M348" s="31">
        <f>IF(K348&gt;38,38,K348)</f>
        <v>38</v>
      </c>
    </row>
    <row r="349" spans="2:13" s="30" customFormat="1" ht="12.75">
      <c r="B349" s="30">
        <v>22210</v>
      </c>
      <c r="C349" s="30" t="s">
        <v>70</v>
      </c>
      <c r="D349" s="30" t="s">
        <v>36</v>
      </c>
      <c r="E349" s="38"/>
      <c r="F349" s="30">
        <f t="shared" si="47"/>
        <v>456</v>
      </c>
      <c r="H349" s="30">
        <f t="shared" si="44"/>
        <v>456</v>
      </c>
      <c r="K349" s="31">
        <f t="shared" si="45"/>
        <v>150</v>
      </c>
      <c r="L349" s="38">
        <v>38</v>
      </c>
      <c r="M349" s="31">
        <f>IF(K349&gt;38,38,K349)</f>
        <v>38</v>
      </c>
    </row>
    <row r="350" spans="2:13" s="30" customFormat="1" ht="12.75">
      <c r="B350" s="30">
        <v>20906</v>
      </c>
      <c r="C350" s="30" t="s">
        <v>72</v>
      </c>
      <c r="D350" s="30" t="s">
        <v>34</v>
      </c>
      <c r="F350" s="30">
        <f t="shared" si="47"/>
        <v>0</v>
      </c>
      <c r="H350" s="30">
        <f aca="true" t="shared" si="48" ref="H350:H379">F350+G350</f>
        <v>0</v>
      </c>
      <c r="K350" s="31">
        <f aca="true" t="shared" si="49" ref="K350:K379">(200-E350)*(75/100)</f>
        <v>150</v>
      </c>
      <c r="M350" s="31">
        <f>IF(K350&gt;38,38,K350)</f>
        <v>38</v>
      </c>
    </row>
    <row r="351" spans="2:13" s="30" customFormat="1" ht="12.75">
      <c r="B351" s="30">
        <v>22410</v>
      </c>
      <c r="C351" s="30" t="s">
        <v>166</v>
      </c>
      <c r="D351" s="30" t="s">
        <v>19</v>
      </c>
      <c r="E351" s="38"/>
      <c r="F351" s="30">
        <f t="shared" si="47"/>
        <v>228</v>
      </c>
      <c r="H351" s="30">
        <f t="shared" si="48"/>
        <v>228</v>
      </c>
      <c r="K351" s="31">
        <f t="shared" si="49"/>
        <v>150</v>
      </c>
      <c r="L351" s="38">
        <v>19</v>
      </c>
      <c r="M351" s="31">
        <f>IF(K351&gt;38,38,K351)</f>
        <v>38</v>
      </c>
    </row>
    <row r="352" spans="2:17" s="30" customFormat="1" ht="12.75">
      <c r="B352" s="30">
        <v>21477</v>
      </c>
      <c r="C352" s="30" t="s">
        <v>75</v>
      </c>
      <c r="D352" s="30" t="s">
        <v>17</v>
      </c>
      <c r="F352" s="30">
        <f t="shared" si="47"/>
        <v>0</v>
      </c>
      <c r="H352" s="30">
        <f t="shared" si="48"/>
        <v>0</v>
      </c>
      <c r="K352" s="31">
        <f t="shared" si="49"/>
        <v>150</v>
      </c>
      <c r="M352" s="31">
        <f>IF(K352&gt;38,38,K352)</f>
        <v>38</v>
      </c>
      <c r="P352" s="33"/>
      <c r="Q352" s="29"/>
    </row>
    <row r="353" spans="2:13" s="30" customFormat="1" ht="12.75">
      <c r="B353" s="30">
        <v>21246</v>
      </c>
      <c r="C353" s="30" t="s">
        <v>304</v>
      </c>
      <c r="D353" s="30" t="s">
        <v>34</v>
      </c>
      <c r="E353" s="38"/>
      <c r="F353" s="30">
        <f t="shared" si="47"/>
        <v>120</v>
      </c>
      <c r="H353" s="30">
        <f t="shared" si="48"/>
        <v>120</v>
      </c>
      <c r="K353" s="31">
        <f t="shared" si="49"/>
        <v>150</v>
      </c>
      <c r="L353" s="38">
        <v>10</v>
      </c>
      <c r="M353" s="31">
        <f>IF(K353&lt;0,0,K353)</f>
        <v>150</v>
      </c>
    </row>
    <row r="354" spans="2:13" s="30" customFormat="1" ht="12.75">
      <c r="B354" s="30">
        <v>20587</v>
      </c>
      <c r="C354" s="30" t="s">
        <v>192</v>
      </c>
      <c r="D354" s="30" t="s">
        <v>57</v>
      </c>
      <c r="E354" s="38">
        <v>170</v>
      </c>
      <c r="F354" s="30">
        <f>L354*6</f>
        <v>138</v>
      </c>
      <c r="H354" s="30">
        <f t="shared" si="48"/>
        <v>138</v>
      </c>
      <c r="K354" s="31">
        <f t="shared" si="49"/>
        <v>22.5</v>
      </c>
      <c r="L354" s="38">
        <v>23</v>
      </c>
      <c r="M354" s="31">
        <f aca="true" t="shared" si="50" ref="M354:M372">IF(K354&gt;38,38,K354)</f>
        <v>22.5</v>
      </c>
    </row>
    <row r="355" spans="2:13" s="30" customFormat="1" ht="12.75">
      <c r="B355" s="38">
        <v>23564</v>
      </c>
      <c r="C355" s="38" t="s">
        <v>376</v>
      </c>
      <c r="D355" s="38" t="s">
        <v>12</v>
      </c>
      <c r="E355" s="38">
        <v>145</v>
      </c>
      <c r="F355" s="30">
        <f>L355*6</f>
        <v>228</v>
      </c>
      <c r="G355" s="38"/>
      <c r="H355" s="30">
        <f t="shared" si="48"/>
        <v>228</v>
      </c>
      <c r="K355" s="31">
        <f t="shared" si="49"/>
        <v>41.25</v>
      </c>
      <c r="L355" s="38">
        <v>38</v>
      </c>
      <c r="M355" s="31">
        <f t="shared" si="50"/>
        <v>38</v>
      </c>
    </row>
    <row r="356" spans="2:13" s="30" customFormat="1" ht="12.75">
      <c r="B356" s="30">
        <v>23099</v>
      </c>
      <c r="C356" s="30" t="s">
        <v>315</v>
      </c>
      <c r="D356" s="30" t="s">
        <v>12</v>
      </c>
      <c r="E356" s="38"/>
      <c r="F356" s="30">
        <f>L356*12</f>
        <v>456</v>
      </c>
      <c r="H356" s="30">
        <f t="shared" si="48"/>
        <v>456</v>
      </c>
      <c r="J356" s="30" t="s">
        <v>298</v>
      </c>
      <c r="K356" s="31">
        <f t="shared" si="49"/>
        <v>150</v>
      </c>
      <c r="L356" s="38">
        <v>38</v>
      </c>
      <c r="M356" s="31">
        <f t="shared" si="50"/>
        <v>38</v>
      </c>
    </row>
    <row r="357" spans="2:13" s="30" customFormat="1" ht="12.75">
      <c r="B357" s="30">
        <v>21664</v>
      </c>
      <c r="C357" s="30" t="s">
        <v>186</v>
      </c>
      <c r="D357" s="30" t="s">
        <v>14</v>
      </c>
      <c r="E357" s="38"/>
      <c r="F357" s="30">
        <f>L357*12</f>
        <v>240</v>
      </c>
      <c r="H357" s="30">
        <f t="shared" si="48"/>
        <v>240</v>
      </c>
      <c r="K357" s="31">
        <f t="shared" si="49"/>
        <v>150</v>
      </c>
      <c r="L357" s="38">
        <v>20</v>
      </c>
      <c r="M357" s="31">
        <f t="shared" si="50"/>
        <v>38</v>
      </c>
    </row>
    <row r="358" spans="2:13" s="30" customFormat="1" ht="12.75">
      <c r="B358" s="30">
        <v>22885</v>
      </c>
      <c r="C358" s="30" t="s">
        <v>307</v>
      </c>
      <c r="D358" s="30" t="s">
        <v>57</v>
      </c>
      <c r="E358" s="38"/>
      <c r="F358" s="30">
        <f>L358*12</f>
        <v>456</v>
      </c>
      <c r="H358" s="30">
        <f t="shared" si="48"/>
        <v>456</v>
      </c>
      <c r="K358" s="31">
        <f t="shared" si="49"/>
        <v>150</v>
      </c>
      <c r="L358" s="38">
        <v>38</v>
      </c>
      <c r="M358" s="31">
        <f t="shared" si="50"/>
        <v>38</v>
      </c>
    </row>
    <row r="359" spans="2:13" s="30" customFormat="1" ht="12.75">
      <c r="B359" s="30">
        <v>21942</v>
      </c>
      <c r="C359" s="30" t="s">
        <v>211</v>
      </c>
      <c r="D359" s="30" t="s">
        <v>12</v>
      </c>
      <c r="E359" s="38">
        <v>190</v>
      </c>
      <c r="F359" s="30">
        <f>L359*6</f>
        <v>48</v>
      </c>
      <c r="H359" s="30">
        <f t="shared" si="48"/>
        <v>48</v>
      </c>
      <c r="K359" s="31">
        <f t="shared" si="49"/>
        <v>7.5</v>
      </c>
      <c r="L359" s="38">
        <v>8</v>
      </c>
      <c r="M359" s="31">
        <f t="shared" si="50"/>
        <v>7.5</v>
      </c>
    </row>
    <row r="360" spans="2:13" s="30" customFormat="1" ht="12.75">
      <c r="B360" s="30">
        <v>17163</v>
      </c>
      <c r="C360" s="30" t="s">
        <v>263</v>
      </c>
      <c r="D360" s="30" t="s">
        <v>12</v>
      </c>
      <c r="F360" s="30">
        <f aca="true" t="shared" si="51" ref="F360:F365">L360*12</f>
        <v>0</v>
      </c>
      <c r="H360" s="30">
        <f t="shared" si="48"/>
        <v>0</v>
      </c>
      <c r="K360" s="31">
        <f t="shared" si="49"/>
        <v>150</v>
      </c>
      <c r="M360" s="31">
        <f t="shared" si="50"/>
        <v>38</v>
      </c>
    </row>
    <row r="361" spans="2:15" s="30" customFormat="1" ht="12.75">
      <c r="B361" s="30">
        <v>22006</v>
      </c>
      <c r="C361" s="30" t="s">
        <v>133</v>
      </c>
      <c r="D361" s="30" t="s">
        <v>24</v>
      </c>
      <c r="E361" s="38"/>
      <c r="F361" s="30">
        <f t="shared" si="51"/>
        <v>240</v>
      </c>
      <c r="H361" s="30">
        <f t="shared" si="48"/>
        <v>240</v>
      </c>
      <c r="K361" s="31">
        <f t="shared" si="49"/>
        <v>150</v>
      </c>
      <c r="L361" s="38">
        <v>20</v>
      </c>
      <c r="M361" s="31">
        <f t="shared" si="50"/>
        <v>38</v>
      </c>
      <c r="O361" s="32"/>
    </row>
    <row r="362" spans="2:13" s="30" customFormat="1" ht="12.75">
      <c r="B362" s="30">
        <v>21647</v>
      </c>
      <c r="C362" s="30" t="s">
        <v>193</v>
      </c>
      <c r="D362" s="30" t="s">
        <v>24</v>
      </c>
      <c r="F362" s="30">
        <f t="shared" si="51"/>
        <v>0</v>
      </c>
      <c r="H362" s="30">
        <f t="shared" si="48"/>
        <v>0</v>
      </c>
      <c r="K362" s="31">
        <f t="shared" si="49"/>
        <v>150</v>
      </c>
      <c r="M362" s="31">
        <f t="shared" si="50"/>
        <v>38</v>
      </c>
    </row>
    <row r="363" spans="2:13" s="30" customFormat="1" ht="12.75">
      <c r="B363" s="30">
        <v>21663</v>
      </c>
      <c r="C363" s="30" t="s">
        <v>91</v>
      </c>
      <c r="D363" s="30" t="s">
        <v>14</v>
      </c>
      <c r="F363" s="30">
        <f t="shared" si="51"/>
        <v>0</v>
      </c>
      <c r="H363" s="30">
        <f t="shared" si="48"/>
        <v>0</v>
      </c>
      <c r="K363" s="31">
        <f t="shared" si="49"/>
        <v>150</v>
      </c>
      <c r="M363" s="31">
        <f t="shared" si="50"/>
        <v>38</v>
      </c>
    </row>
    <row r="364" spans="2:13" s="30" customFormat="1" ht="12.75">
      <c r="B364" s="30">
        <v>21650</v>
      </c>
      <c r="C364" s="30" t="s">
        <v>76</v>
      </c>
      <c r="D364" s="30" t="s">
        <v>24</v>
      </c>
      <c r="F364" s="30">
        <f t="shared" si="51"/>
        <v>0</v>
      </c>
      <c r="H364" s="30">
        <f t="shared" si="48"/>
        <v>0</v>
      </c>
      <c r="K364" s="31">
        <f t="shared" si="49"/>
        <v>150</v>
      </c>
      <c r="M364" s="31">
        <f t="shared" si="50"/>
        <v>38</v>
      </c>
    </row>
    <row r="365" spans="2:13" s="30" customFormat="1" ht="12.75">
      <c r="B365" s="30">
        <v>22230</v>
      </c>
      <c r="C365" s="30" t="s">
        <v>153</v>
      </c>
      <c r="D365" s="30" t="s">
        <v>24</v>
      </c>
      <c r="F365" s="30">
        <f t="shared" si="51"/>
        <v>0</v>
      </c>
      <c r="H365" s="30">
        <f t="shared" si="48"/>
        <v>0</v>
      </c>
      <c r="K365" s="31">
        <f t="shared" si="49"/>
        <v>150</v>
      </c>
      <c r="M365" s="31">
        <f t="shared" si="50"/>
        <v>38</v>
      </c>
    </row>
    <row r="366" spans="2:13" s="30" customFormat="1" ht="12.75">
      <c r="B366" s="30">
        <v>17275</v>
      </c>
      <c r="C366" s="30" t="s">
        <v>253</v>
      </c>
      <c r="D366" s="30" t="s">
        <v>17</v>
      </c>
      <c r="E366" s="38">
        <v>190</v>
      </c>
      <c r="F366" s="30">
        <f>L366*6</f>
        <v>48</v>
      </c>
      <c r="H366" s="30">
        <f t="shared" si="48"/>
        <v>48</v>
      </c>
      <c r="K366" s="31">
        <f t="shared" si="49"/>
        <v>7.5</v>
      </c>
      <c r="L366" s="38">
        <v>8</v>
      </c>
      <c r="M366" s="31">
        <f t="shared" si="50"/>
        <v>7.5</v>
      </c>
    </row>
    <row r="367" spans="2:13" s="30" customFormat="1" ht="12.75">
      <c r="B367" s="38">
        <v>23563</v>
      </c>
      <c r="C367" s="38" t="s">
        <v>375</v>
      </c>
      <c r="D367" s="38" t="s">
        <v>19</v>
      </c>
      <c r="E367" s="38">
        <v>160</v>
      </c>
      <c r="F367" s="30">
        <f>L367*6</f>
        <v>180</v>
      </c>
      <c r="G367" s="38"/>
      <c r="H367" s="30">
        <f t="shared" si="48"/>
        <v>180</v>
      </c>
      <c r="K367" s="31">
        <f t="shared" si="49"/>
        <v>30</v>
      </c>
      <c r="L367" s="38">
        <v>30</v>
      </c>
      <c r="M367" s="31">
        <f t="shared" si="50"/>
        <v>30</v>
      </c>
    </row>
    <row r="368" spans="2:13" s="30" customFormat="1" ht="12.75">
      <c r="B368" s="30">
        <v>20305</v>
      </c>
      <c r="C368" s="30" t="s">
        <v>195</v>
      </c>
      <c r="D368" s="30" t="s">
        <v>17</v>
      </c>
      <c r="F368" s="30">
        <f>L368*12</f>
        <v>0</v>
      </c>
      <c r="H368" s="30">
        <f t="shared" si="48"/>
        <v>0</v>
      </c>
      <c r="K368" s="31">
        <f t="shared" si="49"/>
        <v>150</v>
      </c>
      <c r="M368" s="31">
        <f t="shared" si="50"/>
        <v>38</v>
      </c>
    </row>
    <row r="369" spans="2:13" s="30" customFormat="1" ht="12.75">
      <c r="B369" s="30">
        <v>23011</v>
      </c>
      <c r="C369" s="30" t="s">
        <v>289</v>
      </c>
      <c r="D369" s="30" t="s">
        <v>57</v>
      </c>
      <c r="E369" s="38"/>
      <c r="F369" s="30">
        <f>L369*12</f>
        <v>456</v>
      </c>
      <c r="H369" s="30">
        <f t="shared" si="48"/>
        <v>456</v>
      </c>
      <c r="K369" s="31">
        <f t="shared" si="49"/>
        <v>150</v>
      </c>
      <c r="L369" s="38">
        <v>38</v>
      </c>
      <c r="M369" s="31">
        <f t="shared" si="50"/>
        <v>38</v>
      </c>
    </row>
    <row r="370" spans="2:13" s="30" customFormat="1" ht="12.75">
      <c r="B370" s="30">
        <v>17291</v>
      </c>
      <c r="C370" s="30" t="s">
        <v>125</v>
      </c>
      <c r="D370" s="30" t="s">
        <v>17</v>
      </c>
      <c r="E370" s="38">
        <v>134</v>
      </c>
      <c r="F370" s="30">
        <f>L370*6</f>
        <v>228</v>
      </c>
      <c r="H370" s="30">
        <f t="shared" si="48"/>
        <v>228</v>
      </c>
      <c r="K370" s="31">
        <f t="shared" si="49"/>
        <v>49.5</v>
      </c>
      <c r="L370" s="38">
        <v>38</v>
      </c>
      <c r="M370" s="31">
        <f t="shared" si="50"/>
        <v>38</v>
      </c>
    </row>
    <row r="371" spans="2:13" s="30" customFormat="1" ht="12.75">
      <c r="B371" s="30">
        <v>22884</v>
      </c>
      <c r="C371" s="30" t="s">
        <v>286</v>
      </c>
      <c r="D371" s="30" t="s">
        <v>19</v>
      </c>
      <c r="E371" s="38"/>
      <c r="F371" s="30">
        <f>L371*12</f>
        <v>456</v>
      </c>
      <c r="H371" s="30">
        <f t="shared" si="48"/>
        <v>456</v>
      </c>
      <c r="K371" s="31">
        <f t="shared" si="49"/>
        <v>150</v>
      </c>
      <c r="L371" s="38">
        <v>38</v>
      </c>
      <c r="M371" s="31">
        <f t="shared" si="50"/>
        <v>38</v>
      </c>
    </row>
    <row r="372" spans="2:13" s="30" customFormat="1" ht="12.75">
      <c r="B372" s="30">
        <v>21643</v>
      </c>
      <c r="C372" s="30" t="s">
        <v>148</v>
      </c>
      <c r="D372" s="30" t="s">
        <v>24</v>
      </c>
      <c r="F372" s="30">
        <f>L372*12</f>
        <v>0</v>
      </c>
      <c r="H372" s="30">
        <f t="shared" si="48"/>
        <v>0</v>
      </c>
      <c r="K372" s="31">
        <f t="shared" si="49"/>
        <v>150</v>
      </c>
      <c r="M372" s="31">
        <f t="shared" si="50"/>
        <v>38</v>
      </c>
    </row>
    <row r="373" spans="2:17" s="30" customFormat="1" ht="12.75">
      <c r="B373" s="30">
        <v>21198</v>
      </c>
      <c r="C373" s="30" t="s">
        <v>35</v>
      </c>
      <c r="D373" s="30" t="s">
        <v>36</v>
      </c>
      <c r="E373" s="38">
        <v>198</v>
      </c>
      <c r="F373" s="30">
        <f>L373*8</f>
        <v>16</v>
      </c>
      <c r="G373" s="38"/>
      <c r="H373" s="30">
        <f t="shared" si="48"/>
        <v>16</v>
      </c>
      <c r="K373" s="31">
        <f t="shared" si="49"/>
        <v>1.5</v>
      </c>
      <c r="L373" s="38">
        <v>2</v>
      </c>
      <c r="M373" s="31">
        <f>IF(K373&lt;0,0,K373)</f>
        <v>1.5</v>
      </c>
      <c r="P373" s="33"/>
      <c r="Q373" s="29"/>
    </row>
    <row r="374" spans="2:17" s="30" customFormat="1" ht="12.75">
      <c r="B374" s="30">
        <v>22173</v>
      </c>
      <c r="C374" s="30" t="s">
        <v>294</v>
      </c>
      <c r="D374" s="30" t="s">
        <v>17</v>
      </c>
      <c r="E374" s="38"/>
      <c r="F374" s="30">
        <f aca="true" t="shared" si="52" ref="F374:F379">L374*12</f>
        <v>456</v>
      </c>
      <c r="H374" s="30">
        <f t="shared" si="48"/>
        <v>456</v>
      </c>
      <c r="J374" s="30" t="s">
        <v>298</v>
      </c>
      <c r="K374" s="31">
        <f t="shared" si="49"/>
        <v>150</v>
      </c>
      <c r="L374" s="38">
        <v>38</v>
      </c>
      <c r="M374" s="31">
        <f aca="true" t="shared" si="53" ref="M374:M389">IF(K374&gt;38,38,K374)</f>
        <v>38</v>
      </c>
      <c r="P374" s="33"/>
      <c r="Q374" s="29"/>
    </row>
    <row r="375" spans="2:17" s="30" customFormat="1" ht="12.75">
      <c r="B375" s="30">
        <v>22934</v>
      </c>
      <c r="C375" s="30" t="s">
        <v>291</v>
      </c>
      <c r="D375" s="30" t="s">
        <v>19</v>
      </c>
      <c r="E375" s="38"/>
      <c r="F375" s="30">
        <f t="shared" si="52"/>
        <v>456</v>
      </c>
      <c r="H375" s="30">
        <f t="shared" si="48"/>
        <v>456</v>
      </c>
      <c r="K375" s="31">
        <f t="shared" si="49"/>
        <v>150</v>
      </c>
      <c r="L375" s="38">
        <v>38</v>
      </c>
      <c r="M375" s="31">
        <f t="shared" si="53"/>
        <v>38</v>
      </c>
      <c r="P375" s="33"/>
      <c r="Q375" s="29"/>
    </row>
    <row r="376" spans="2:13" s="30" customFormat="1" ht="12.75">
      <c r="B376" s="30">
        <v>21734</v>
      </c>
      <c r="C376" s="30" t="s">
        <v>78</v>
      </c>
      <c r="D376" s="30" t="s">
        <v>24</v>
      </c>
      <c r="F376" s="30">
        <f t="shared" si="52"/>
        <v>0</v>
      </c>
      <c r="H376" s="30">
        <f t="shared" si="48"/>
        <v>0</v>
      </c>
      <c r="K376" s="31">
        <f t="shared" si="49"/>
        <v>150</v>
      </c>
      <c r="M376" s="31">
        <f t="shared" si="53"/>
        <v>38</v>
      </c>
    </row>
    <row r="377" spans="2:13" s="30" customFormat="1" ht="12.75">
      <c r="B377" s="30">
        <v>21022</v>
      </c>
      <c r="C377" s="30" t="s">
        <v>79</v>
      </c>
      <c r="D377" s="30" t="s">
        <v>57</v>
      </c>
      <c r="E377" s="38"/>
      <c r="F377" s="30">
        <f t="shared" si="52"/>
        <v>456</v>
      </c>
      <c r="H377" s="30">
        <f t="shared" si="48"/>
        <v>456</v>
      </c>
      <c r="J377" s="30" t="s">
        <v>298</v>
      </c>
      <c r="K377" s="31">
        <f t="shared" si="49"/>
        <v>150</v>
      </c>
      <c r="L377" s="38">
        <v>38</v>
      </c>
      <c r="M377" s="31">
        <f t="shared" si="53"/>
        <v>38</v>
      </c>
    </row>
    <row r="378" spans="2:13" s="30" customFormat="1" ht="12.75">
      <c r="B378" s="30">
        <v>22277</v>
      </c>
      <c r="C378" s="30" t="s">
        <v>301</v>
      </c>
      <c r="D378" s="30" t="s">
        <v>17</v>
      </c>
      <c r="E378" s="38"/>
      <c r="F378" s="30">
        <f t="shared" si="52"/>
        <v>300</v>
      </c>
      <c r="H378" s="30">
        <f t="shared" si="48"/>
        <v>300</v>
      </c>
      <c r="K378" s="31">
        <f t="shared" si="49"/>
        <v>150</v>
      </c>
      <c r="L378" s="38">
        <v>25</v>
      </c>
      <c r="M378" s="31">
        <f t="shared" si="53"/>
        <v>38</v>
      </c>
    </row>
    <row r="379" spans="2:13" s="30" customFormat="1" ht="12.75">
      <c r="B379" s="30">
        <v>21881</v>
      </c>
      <c r="C379" s="30" t="s">
        <v>80</v>
      </c>
      <c r="D379" s="30" t="s">
        <v>57</v>
      </c>
      <c r="F379" s="30">
        <f t="shared" si="52"/>
        <v>0</v>
      </c>
      <c r="H379" s="30">
        <f t="shared" si="48"/>
        <v>0</v>
      </c>
      <c r="K379" s="31">
        <f t="shared" si="49"/>
        <v>150</v>
      </c>
      <c r="M379" s="31">
        <f t="shared" si="53"/>
        <v>38</v>
      </c>
    </row>
    <row r="380" spans="2:13" s="30" customFormat="1" ht="12.75">
      <c r="B380" s="30">
        <v>20821</v>
      </c>
      <c r="C380" s="30" t="s">
        <v>221</v>
      </c>
      <c r="D380" s="30" t="s">
        <v>34</v>
      </c>
      <c r="E380" s="30">
        <v>197</v>
      </c>
      <c r="F380" s="30">
        <f>L380*6</f>
        <v>12</v>
      </c>
      <c r="H380" s="30">
        <f aca="true" t="shared" si="54" ref="H380:H402">F380+G380</f>
        <v>12</v>
      </c>
      <c r="K380" s="31">
        <f aca="true" t="shared" si="55" ref="K380:K402">(200-E380)*(75/100)</f>
        <v>2.25</v>
      </c>
      <c r="L380" s="38">
        <v>2</v>
      </c>
      <c r="M380" s="31">
        <f t="shared" si="53"/>
        <v>2.25</v>
      </c>
    </row>
    <row r="381" spans="1:13" s="30" customFormat="1" ht="12.75">
      <c r="A381" s="26"/>
      <c r="B381" s="30">
        <v>21677</v>
      </c>
      <c r="C381" s="30" t="s">
        <v>176</v>
      </c>
      <c r="D381" s="30" t="s">
        <v>57</v>
      </c>
      <c r="F381" s="30">
        <f>L381*12</f>
        <v>0</v>
      </c>
      <c r="H381" s="30">
        <f t="shared" si="54"/>
        <v>0</v>
      </c>
      <c r="K381" s="31">
        <f t="shared" si="55"/>
        <v>150</v>
      </c>
      <c r="M381" s="31">
        <f t="shared" si="53"/>
        <v>38</v>
      </c>
    </row>
    <row r="382" spans="2:13" s="30" customFormat="1" ht="12.75">
      <c r="B382" s="30">
        <v>17303</v>
      </c>
      <c r="C382" s="30" t="s">
        <v>197</v>
      </c>
      <c r="D382" s="30" t="s">
        <v>17</v>
      </c>
      <c r="F382" s="30">
        <f>L382*12</f>
        <v>0</v>
      </c>
      <c r="H382" s="30">
        <f t="shared" si="54"/>
        <v>0</v>
      </c>
      <c r="K382" s="31">
        <f t="shared" si="55"/>
        <v>150</v>
      </c>
      <c r="M382" s="31">
        <f t="shared" si="53"/>
        <v>38</v>
      </c>
    </row>
    <row r="383" spans="2:13" s="30" customFormat="1" ht="12.75">
      <c r="B383" s="30">
        <v>23113</v>
      </c>
      <c r="C383" s="42" t="s">
        <v>367</v>
      </c>
      <c r="D383" s="30" t="s">
        <v>12</v>
      </c>
      <c r="E383" s="38">
        <v>173</v>
      </c>
      <c r="F383" s="30">
        <f>L383*6</f>
        <v>120</v>
      </c>
      <c r="H383" s="30">
        <f t="shared" si="54"/>
        <v>120</v>
      </c>
      <c r="K383" s="31">
        <f t="shared" si="55"/>
        <v>20.25</v>
      </c>
      <c r="L383" s="38">
        <v>20</v>
      </c>
      <c r="M383" s="31">
        <f t="shared" si="53"/>
        <v>20.25</v>
      </c>
    </row>
    <row r="384" spans="2:13" s="30" customFormat="1" ht="12.75">
      <c r="B384" s="30">
        <v>21926</v>
      </c>
      <c r="C384" s="30" t="s">
        <v>81</v>
      </c>
      <c r="D384" s="30" t="s">
        <v>17</v>
      </c>
      <c r="F384" s="30">
        <f>L384*12</f>
        <v>0</v>
      </c>
      <c r="H384" s="30">
        <f t="shared" si="54"/>
        <v>0</v>
      </c>
      <c r="K384" s="31">
        <f t="shared" si="55"/>
        <v>150</v>
      </c>
      <c r="M384" s="31">
        <f t="shared" si="53"/>
        <v>38</v>
      </c>
    </row>
    <row r="385" spans="2:15" s="30" customFormat="1" ht="12.75">
      <c r="B385" s="30">
        <v>21668</v>
      </c>
      <c r="C385" s="30" t="s">
        <v>115</v>
      </c>
      <c r="D385" s="30" t="s">
        <v>34</v>
      </c>
      <c r="E385" s="38">
        <v>166</v>
      </c>
      <c r="F385" s="30">
        <f>L385*6</f>
        <v>156</v>
      </c>
      <c r="H385" s="30">
        <f t="shared" si="54"/>
        <v>156</v>
      </c>
      <c r="K385" s="31">
        <f t="shared" si="55"/>
        <v>25.5</v>
      </c>
      <c r="L385" s="38">
        <v>26</v>
      </c>
      <c r="M385" s="31">
        <f t="shared" si="53"/>
        <v>25.5</v>
      </c>
      <c r="O385" s="32"/>
    </row>
    <row r="386" spans="2:13" s="30" customFormat="1" ht="12.75">
      <c r="B386" s="30">
        <v>20817</v>
      </c>
      <c r="C386" s="30" t="s">
        <v>149</v>
      </c>
      <c r="D386" s="30" t="s">
        <v>34</v>
      </c>
      <c r="F386" s="30">
        <f>L386*12</f>
        <v>0</v>
      </c>
      <c r="H386" s="30">
        <f t="shared" si="54"/>
        <v>0</v>
      </c>
      <c r="K386" s="31">
        <f t="shared" si="55"/>
        <v>150</v>
      </c>
      <c r="M386" s="31">
        <f t="shared" si="53"/>
        <v>38</v>
      </c>
    </row>
    <row r="387" spans="2:13" s="30" customFormat="1" ht="12.75">
      <c r="B387" s="30">
        <v>21590</v>
      </c>
      <c r="C387" s="30" t="s">
        <v>119</v>
      </c>
      <c r="D387" s="30" t="s">
        <v>17</v>
      </c>
      <c r="E387" s="38">
        <v>0</v>
      </c>
      <c r="F387" s="30">
        <f>L387*6</f>
        <v>228</v>
      </c>
      <c r="H387" s="30">
        <f t="shared" si="54"/>
        <v>228</v>
      </c>
      <c r="K387" s="31">
        <f t="shared" si="55"/>
        <v>150</v>
      </c>
      <c r="L387" s="38">
        <v>38</v>
      </c>
      <c r="M387" s="31">
        <f t="shared" si="53"/>
        <v>38</v>
      </c>
    </row>
    <row r="388" spans="2:13" s="30" customFormat="1" ht="12.75">
      <c r="B388" s="30">
        <v>22274</v>
      </c>
      <c r="C388" s="30" t="s">
        <v>96</v>
      </c>
      <c r="D388" s="30" t="s">
        <v>19</v>
      </c>
      <c r="E388" s="38"/>
      <c r="F388" s="30">
        <f>L388*12</f>
        <v>312</v>
      </c>
      <c r="H388" s="30">
        <f t="shared" si="54"/>
        <v>312</v>
      </c>
      <c r="K388" s="31">
        <f t="shared" si="55"/>
        <v>150</v>
      </c>
      <c r="L388" s="38">
        <v>26</v>
      </c>
      <c r="M388" s="31">
        <f t="shared" si="53"/>
        <v>38</v>
      </c>
    </row>
    <row r="389" spans="2:13" s="30" customFormat="1" ht="12.75">
      <c r="B389" s="30">
        <v>20082</v>
      </c>
      <c r="C389" s="30" t="s">
        <v>187</v>
      </c>
      <c r="D389" s="30" t="s">
        <v>34</v>
      </c>
      <c r="F389" s="30">
        <f>L389*12</f>
        <v>0</v>
      </c>
      <c r="H389" s="30">
        <f t="shared" si="54"/>
        <v>0</v>
      </c>
      <c r="K389" s="31">
        <f t="shared" si="55"/>
        <v>150</v>
      </c>
      <c r="M389" s="31">
        <f t="shared" si="53"/>
        <v>38</v>
      </c>
    </row>
    <row r="390" spans="2:13" s="30" customFormat="1" ht="12.75">
      <c r="B390" s="30">
        <v>21197</v>
      </c>
      <c r="C390" s="30" t="s">
        <v>199</v>
      </c>
      <c r="D390" s="30" t="s">
        <v>36</v>
      </c>
      <c r="E390" s="38">
        <v>180</v>
      </c>
      <c r="F390" s="30">
        <f>L390*6</f>
        <v>90</v>
      </c>
      <c r="H390" s="30">
        <f t="shared" si="54"/>
        <v>90</v>
      </c>
      <c r="K390" s="31">
        <f t="shared" si="55"/>
        <v>15</v>
      </c>
      <c r="L390" s="38">
        <v>15</v>
      </c>
      <c r="M390" s="31">
        <f>IF(K390&lt;0,0,K390)</f>
        <v>15</v>
      </c>
    </row>
    <row r="391" spans="2:13" s="30" customFormat="1" ht="12.75">
      <c r="B391" s="26">
        <v>23094</v>
      </c>
      <c r="C391" s="26" t="s">
        <v>369</v>
      </c>
      <c r="D391" s="26" t="s">
        <v>17</v>
      </c>
      <c r="E391" s="38">
        <v>175</v>
      </c>
      <c r="F391" s="30">
        <f>L391*6</f>
        <v>114</v>
      </c>
      <c r="H391" s="30">
        <f t="shared" si="54"/>
        <v>114</v>
      </c>
      <c r="K391" s="31">
        <f t="shared" si="55"/>
        <v>18.75</v>
      </c>
      <c r="L391" s="38">
        <v>19</v>
      </c>
      <c r="M391" s="31">
        <f aca="true" t="shared" si="56" ref="M391:M402">IF(K391&gt;38,38,K391)</f>
        <v>18.75</v>
      </c>
    </row>
    <row r="392" spans="2:13" s="30" customFormat="1" ht="12.75">
      <c r="B392" s="30">
        <v>21813</v>
      </c>
      <c r="C392" s="30" t="s">
        <v>83</v>
      </c>
      <c r="D392" s="30" t="s">
        <v>24</v>
      </c>
      <c r="F392" s="30">
        <f>L392*12</f>
        <v>0</v>
      </c>
      <c r="H392" s="30">
        <f t="shared" si="54"/>
        <v>0</v>
      </c>
      <c r="K392" s="31">
        <f t="shared" si="55"/>
        <v>150</v>
      </c>
      <c r="M392" s="31">
        <f t="shared" si="56"/>
        <v>38</v>
      </c>
    </row>
    <row r="393" spans="2:13" s="30" customFormat="1" ht="12.75">
      <c r="B393" s="30">
        <v>22407</v>
      </c>
      <c r="C393" s="30" t="s">
        <v>84</v>
      </c>
      <c r="D393" s="30" t="s">
        <v>34</v>
      </c>
      <c r="E393" s="38">
        <v>152</v>
      </c>
      <c r="F393" s="30">
        <f>L393*6</f>
        <v>216</v>
      </c>
      <c r="H393" s="30">
        <f t="shared" si="54"/>
        <v>216</v>
      </c>
      <c r="K393" s="31">
        <f t="shared" si="55"/>
        <v>36</v>
      </c>
      <c r="L393" s="38">
        <v>36</v>
      </c>
      <c r="M393" s="31">
        <f t="shared" si="56"/>
        <v>36</v>
      </c>
    </row>
    <row r="394" spans="2:15" s="30" customFormat="1" ht="12.75">
      <c r="B394" s="30">
        <v>17323</v>
      </c>
      <c r="C394" s="30" t="s">
        <v>39</v>
      </c>
      <c r="D394" s="30" t="s">
        <v>19</v>
      </c>
      <c r="E394" s="38"/>
      <c r="F394" s="30">
        <f>L394*12</f>
        <v>276</v>
      </c>
      <c r="H394" s="30">
        <f t="shared" si="54"/>
        <v>276</v>
      </c>
      <c r="K394" s="31">
        <f t="shared" si="55"/>
        <v>150</v>
      </c>
      <c r="L394" s="38">
        <v>23</v>
      </c>
      <c r="M394" s="31">
        <f t="shared" si="56"/>
        <v>38</v>
      </c>
      <c r="O394" s="32"/>
    </row>
    <row r="395" spans="2:13" s="30" customFormat="1" ht="12.75">
      <c r="B395" s="30">
        <v>21134</v>
      </c>
      <c r="C395" s="30" t="s">
        <v>85</v>
      </c>
      <c r="D395" s="30" t="s">
        <v>17</v>
      </c>
      <c r="F395" s="30">
        <f>L395*12</f>
        <v>0</v>
      </c>
      <c r="H395" s="30">
        <f t="shared" si="54"/>
        <v>0</v>
      </c>
      <c r="K395" s="31">
        <f t="shared" si="55"/>
        <v>150</v>
      </c>
      <c r="M395" s="31">
        <f t="shared" si="56"/>
        <v>38</v>
      </c>
    </row>
    <row r="396" spans="2:13" s="30" customFormat="1" ht="12.75">
      <c r="B396" s="30">
        <v>17225</v>
      </c>
      <c r="C396" s="30" t="s">
        <v>120</v>
      </c>
      <c r="D396" s="30" t="s">
        <v>57</v>
      </c>
      <c r="F396" s="30">
        <f>L396*12</f>
        <v>0</v>
      </c>
      <c r="H396" s="30">
        <f t="shared" si="54"/>
        <v>0</v>
      </c>
      <c r="K396" s="31">
        <f t="shared" si="55"/>
        <v>150</v>
      </c>
      <c r="M396" s="31">
        <f t="shared" si="56"/>
        <v>38</v>
      </c>
    </row>
    <row r="397" spans="1:13" ht="12.75">
      <c r="A397" s="30"/>
      <c r="B397" s="30">
        <v>23010</v>
      </c>
      <c r="C397" s="30" t="s">
        <v>293</v>
      </c>
      <c r="D397" s="30" t="s">
        <v>57</v>
      </c>
      <c r="E397" s="38"/>
      <c r="F397" s="30">
        <f>L397*12</f>
        <v>456</v>
      </c>
      <c r="G397" s="30"/>
      <c r="H397" s="30">
        <f t="shared" si="54"/>
        <v>456</v>
      </c>
      <c r="I397" s="30"/>
      <c r="J397" s="30"/>
      <c r="K397" s="31">
        <f t="shared" si="55"/>
        <v>150</v>
      </c>
      <c r="L397" s="38">
        <v>38</v>
      </c>
      <c r="M397" s="31">
        <f t="shared" si="56"/>
        <v>38</v>
      </c>
    </row>
    <row r="398" spans="1:13" ht="12.75">
      <c r="A398" s="30"/>
      <c r="B398" s="30">
        <v>20231</v>
      </c>
      <c r="C398" s="30" t="s">
        <v>177</v>
      </c>
      <c r="D398" s="30" t="s">
        <v>34</v>
      </c>
      <c r="E398" s="30">
        <v>162</v>
      </c>
      <c r="F398" s="30">
        <f>L398*6</f>
        <v>174</v>
      </c>
      <c r="G398" s="30"/>
      <c r="H398" s="30">
        <f t="shared" si="54"/>
        <v>174</v>
      </c>
      <c r="I398" s="30"/>
      <c r="J398" s="30"/>
      <c r="K398" s="31">
        <f t="shared" si="55"/>
        <v>28.5</v>
      </c>
      <c r="L398" s="38">
        <v>29</v>
      </c>
      <c r="M398" s="31">
        <f t="shared" si="56"/>
        <v>28.5</v>
      </c>
    </row>
    <row r="399" spans="1:13" ht="12.75">
      <c r="A399" s="30"/>
      <c r="B399" s="30">
        <v>20076</v>
      </c>
      <c r="C399" s="30" t="s">
        <v>86</v>
      </c>
      <c r="D399" s="30" t="s">
        <v>17</v>
      </c>
      <c r="E399" s="30"/>
      <c r="F399" s="30">
        <f>L399*12</f>
        <v>0</v>
      </c>
      <c r="G399" s="30"/>
      <c r="H399" s="30">
        <f t="shared" si="54"/>
        <v>0</v>
      </c>
      <c r="I399" s="30"/>
      <c r="J399" s="30"/>
      <c r="K399" s="31">
        <f t="shared" si="55"/>
        <v>150</v>
      </c>
      <c r="L399" s="30"/>
      <c r="M399" s="31">
        <f t="shared" si="56"/>
        <v>38</v>
      </c>
    </row>
    <row r="400" spans="1:13" ht="12.75">
      <c r="A400" s="30"/>
      <c r="B400" s="30">
        <v>21894</v>
      </c>
      <c r="C400" s="30" t="s">
        <v>126</v>
      </c>
      <c r="D400" s="30" t="s">
        <v>36</v>
      </c>
      <c r="E400" s="30"/>
      <c r="F400" s="30">
        <f>L400*12</f>
        <v>0</v>
      </c>
      <c r="G400" s="30"/>
      <c r="H400" s="30">
        <f t="shared" si="54"/>
        <v>0</v>
      </c>
      <c r="I400" s="30"/>
      <c r="J400" s="30"/>
      <c r="K400" s="31">
        <f t="shared" si="55"/>
        <v>150</v>
      </c>
      <c r="L400" s="30"/>
      <c r="M400" s="31">
        <f t="shared" si="56"/>
        <v>38</v>
      </c>
    </row>
    <row r="401" spans="2:13" s="30" customFormat="1" ht="12.75">
      <c r="B401" s="30">
        <v>21020</v>
      </c>
      <c r="C401" s="30" t="s">
        <v>116</v>
      </c>
      <c r="D401" s="30" t="s">
        <v>57</v>
      </c>
      <c r="F401" s="30">
        <f>L401*12</f>
        <v>0</v>
      </c>
      <c r="H401" s="30">
        <f t="shared" si="54"/>
        <v>0</v>
      </c>
      <c r="K401" s="31">
        <f t="shared" si="55"/>
        <v>150</v>
      </c>
      <c r="M401" s="31">
        <f t="shared" si="56"/>
        <v>38</v>
      </c>
    </row>
    <row r="402" spans="2:13" s="30" customFormat="1" ht="12.75">
      <c r="B402" s="30">
        <v>22844</v>
      </c>
      <c r="C402" s="30" t="s">
        <v>269</v>
      </c>
      <c r="D402" s="30" t="s">
        <v>17</v>
      </c>
      <c r="E402" s="38"/>
      <c r="F402" s="30">
        <f>L402*12</f>
        <v>252</v>
      </c>
      <c r="H402" s="30">
        <f t="shared" si="54"/>
        <v>252</v>
      </c>
      <c r="K402" s="31">
        <f t="shared" si="55"/>
        <v>150</v>
      </c>
      <c r="L402" s="38">
        <v>21</v>
      </c>
      <c r="M402" s="31">
        <f t="shared" si="56"/>
        <v>38</v>
      </c>
    </row>
    <row r="405" spans="2:16" ht="15.75">
      <c r="B405" s="43"/>
      <c r="C405" s="44"/>
      <c r="D405" s="45"/>
      <c r="E405" s="46"/>
      <c r="F405" s="46"/>
      <c r="G405" s="46"/>
      <c r="H405" s="46"/>
      <c r="I405" s="46"/>
      <c r="J405" s="46"/>
      <c r="K405" s="46"/>
      <c r="L405" s="46"/>
      <c r="M405" s="47"/>
      <c r="N405" s="48"/>
      <c r="O405" s="49"/>
      <c r="P405" s="50"/>
    </row>
    <row r="406" spans="2:16" ht="15.75">
      <c r="B406" s="43"/>
      <c r="C406" s="44"/>
      <c r="D406" s="45"/>
      <c r="E406" s="46"/>
      <c r="F406" s="46"/>
      <c r="G406" s="46"/>
      <c r="H406" s="46"/>
      <c r="I406" s="46"/>
      <c r="J406" s="46"/>
      <c r="K406" s="46"/>
      <c r="L406" s="46"/>
      <c r="M406" s="51"/>
      <c r="N406" s="52"/>
      <c r="O406" s="53"/>
      <c r="P406" s="54"/>
    </row>
    <row r="407" spans="2:16" ht="15.75">
      <c r="B407" s="43"/>
      <c r="C407" s="44"/>
      <c r="D407" s="45"/>
      <c r="E407" s="46"/>
      <c r="F407" s="46"/>
      <c r="G407" s="46"/>
      <c r="H407" s="46"/>
      <c r="I407" s="46"/>
      <c r="J407" s="46"/>
      <c r="K407" s="46"/>
      <c r="L407" s="46"/>
      <c r="M407" s="51"/>
      <c r="N407" s="52"/>
      <c r="O407" s="53"/>
      <c r="P407" s="54"/>
    </row>
    <row r="408" spans="2:16" ht="15.75">
      <c r="B408" s="43"/>
      <c r="C408" s="44"/>
      <c r="D408" s="45"/>
      <c r="E408" s="46"/>
      <c r="F408" s="46"/>
      <c r="G408" s="46"/>
      <c r="H408" s="46"/>
      <c r="I408" s="46"/>
      <c r="J408" s="46"/>
      <c r="K408" s="46"/>
      <c r="L408" s="46"/>
      <c r="M408" s="51"/>
      <c r="N408" s="52"/>
      <c r="O408" s="53"/>
      <c r="P408" s="54"/>
    </row>
    <row r="409" spans="2:16" ht="15.75">
      <c r="B409" s="43"/>
      <c r="C409" s="55"/>
      <c r="D409" s="56"/>
      <c r="E409" s="57"/>
      <c r="F409" s="57"/>
      <c r="G409" s="57"/>
      <c r="H409" s="57"/>
      <c r="I409" s="57"/>
      <c r="J409" s="57"/>
      <c r="K409" s="57"/>
      <c r="L409" s="57"/>
      <c r="M409" s="51"/>
      <c r="N409" s="52"/>
      <c r="O409" s="53"/>
      <c r="P409" s="54"/>
    </row>
    <row r="410" spans="2:16" ht="15.75">
      <c r="B410" s="43"/>
      <c r="C410" s="58"/>
      <c r="D410" s="59"/>
      <c r="E410" s="60"/>
      <c r="F410" s="60"/>
      <c r="G410" s="60"/>
      <c r="H410" s="60"/>
      <c r="I410" s="60"/>
      <c r="J410" s="60"/>
      <c r="K410" s="60"/>
      <c r="L410" s="60"/>
      <c r="M410" s="61"/>
      <c r="N410" s="62"/>
      <c r="O410" s="63"/>
      <c r="P410" s="64"/>
    </row>
    <row r="411" spans="2:16" ht="15.75">
      <c r="B411" s="43"/>
      <c r="C411" s="44"/>
      <c r="D411" s="56"/>
      <c r="E411" s="46"/>
      <c r="F411" s="46"/>
      <c r="G411" s="46"/>
      <c r="H411" s="46"/>
      <c r="I411" s="46"/>
      <c r="J411" s="46"/>
      <c r="K411" s="46"/>
      <c r="L411" s="46"/>
      <c r="M411" s="51"/>
      <c r="N411" s="52"/>
      <c r="O411" s="53"/>
      <c r="P411" s="54"/>
    </row>
    <row r="412" spans="2:16" ht="15.75">
      <c r="B412" s="46"/>
      <c r="C412" s="44"/>
      <c r="D412" s="45"/>
      <c r="E412" s="46"/>
      <c r="F412" s="46"/>
      <c r="G412" s="46"/>
      <c r="H412" s="46"/>
      <c r="I412" s="46"/>
      <c r="J412" s="46"/>
      <c r="K412" s="46"/>
      <c r="L412" s="46"/>
      <c r="M412" s="51"/>
      <c r="N412" s="52"/>
      <c r="O412" s="53"/>
      <c r="P412" s="54"/>
    </row>
    <row r="413" spans="2:16" ht="15.75">
      <c r="B413" s="46"/>
      <c r="C413" s="44"/>
      <c r="D413" s="56"/>
      <c r="E413" s="46"/>
      <c r="F413" s="46"/>
      <c r="G413" s="46"/>
      <c r="H413" s="46"/>
      <c r="I413" s="46"/>
      <c r="J413" s="46"/>
      <c r="K413" s="46"/>
      <c r="L413" s="46"/>
      <c r="M413" s="51"/>
      <c r="N413" s="52"/>
      <c r="O413" s="53"/>
      <c r="P413" s="54"/>
    </row>
    <row r="414" spans="2:16" ht="15.75">
      <c r="B414" s="46"/>
      <c r="C414" s="44"/>
      <c r="D414" s="45"/>
      <c r="E414" s="46"/>
      <c r="F414" s="46"/>
      <c r="G414" s="46"/>
      <c r="H414" s="46"/>
      <c r="I414" s="46"/>
      <c r="J414" s="46"/>
      <c r="K414" s="46"/>
      <c r="L414" s="46"/>
      <c r="M414" s="51"/>
      <c r="N414" s="52"/>
      <c r="O414" s="53"/>
      <c r="P414" s="54"/>
    </row>
    <row r="415" spans="2:16" ht="15.75">
      <c r="B415" s="46"/>
      <c r="C415" s="44"/>
      <c r="D415" s="56"/>
      <c r="E415" s="46"/>
      <c r="F415" s="46"/>
      <c r="G415" s="46"/>
      <c r="H415" s="46"/>
      <c r="I415" s="46"/>
      <c r="J415" s="46"/>
      <c r="K415" s="46"/>
      <c r="L415" s="46"/>
      <c r="M415" s="51"/>
      <c r="N415" s="52"/>
      <c r="O415" s="53"/>
      <c r="P415" s="54"/>
    </row>
    <row r="416" spans="2:16" ht="15.75">
      <c r="B416" s="46"/>
      <c r="C416" s="44"/>
      <c r="D416" s="45"/>
      <c r="E416" s="46"/>
      <c r="F416" s="46"/>
      <c r="G416" s="46"/>
      <c r="H416" s="46"/>
      <c r="I416" s="46"/>
      <c r="J416" s="46"/>
      <c r="K416" s="46"/>
      <c r="L416" s="46"/>
      <c r="M416" s="51"/>
      <c r="N416" s="52"/>
      <c r="O416" s="53"/>
      <c r="P416" s="54"/>
    </row>
    <row r="417" spans="2:16" ht="15.75">
      <c r="B417" s="46"/>
      <c r="C417" s="44"/>
      <c r="D417" s="45"/>
      <c r="E417" s="46"/>
      <c r="F417" s="46"/>
      <c r="G417" s="46"/>
      <c r="H417" s="46"/>
      <c r="I417" s="46"/>
      <c r="J417" s="46"/>
      <c r="K417" s="46"/>
      <c r="L417" s="46"/>
      <c r="M417" s="47"/>
      <c r="N417" s="48"/>
      <c r="O417" s="49"/>
      <c r="P417" s="50"/>
    </row>
    <row r="418" spans="2:16" ht="15.75">
      <c r="B418" s="46"/>
      <c r="C418" s="58"/>
      <c r="D418" s="59"/>
      <c r="E418" s="60"/>
      <c r="F418" s="60"/>
      <c r="G418" s="60"/>
      <c r="H418" s="60"/>
      <c r="I418" s="60"/>
      <c r="J418" s="60"/>
      <c r="K418" s="60"/>
      <c r="L418" s="60"/>
      <c r="M418" s="65"/>
      <c r="N418" s="66"/>
      <c r="O418" s="67"/>
      <c r="P418" s="68"/>
    </row>
    <row r="419" spans="2:16" ht="15.75">
      <c r="B419" s="46"/>
      <c r="C419" s="55"/>
      <c r="D419" s="56"/>
      <c r="E419" s="57"/>
      <c r="F419" s="57"/>
      <c r="G419" s="57"/>
      <c r="H419" s="57"/>
      <c r="I419" s="57"/>
      <c r="J419" s="57"/>
      <c r="K419" s="57"/>
      <c r="L419" s="57"/>
      <c r="M419" s="51"/>
      <c r="N419" s="52"/>
      <c r="O419" s="53"/>
      <c r="P419" s="54"/>
    </row>
    <row r="420" spans="2:16" ht="15.75">
      <c r="B420" s="46"/>
      <c r="C420" s="58"/>
      <c r="D420" s="59"/>
      <c r="E420" s="46"/>
      <c r="F420" s="46"/>
      <c r="G420" s="46"/>
      <c r="H420" s="46"/>
      <c r="I420" s="46"/>
      <c r="J420" s="46"/>
      <c r="K420" s="46"/>
      <c r="L420" s="46"/>
      <c r="M420" s="47"/>
      <c r="N420" s="48"/>
      <c r="O420" s="49"/>
      <c r="P420" s="50"/>
    </row>
    <row r="421" spans="2:16" ht="15.75">
      <c r="B421" s="46"/>
      <c r="C421" s="44"/>
      <c r="D421" s="45"/>
      <c r="E421" s="46"/>
      <c r="F421" s="46"/>
      <c r="G421" s="46"/>
      <c r="H421" s="46"/>
      <c r="I421" s="46"/>
      <c r="J421" s="46"/>
      <c r="K421" s="46"/>
      <c r="L421" s="46"/>
      <c r="M421" s="47"/>
      <c r="N421" s="48"/>
      <c r="O421" s="49"/>
      <c r="P421" s="50"/>
    </row>
    <row r="422" spans="2:16" ht="15.75">
      <c r="B422" s="46"/>
      <c r="C422" s="55"/>
      <c r="D422" s="56"/>
      <c r="E422" s="57"/>
      <c r="F422" s="57"/>
      <c r="G422" s="57"/>
      <c r="H422" s="57"/>
      <c r="I422" s="57"/>
      <c r="J422" s="57"/>
      <c r="K422" s="57"/>
      <c r="L422" s="57"/>
      <c r="M422" s="51"/>
      <c r="N422" s="52"/>
      <c r="O422" s="53"/>
      <c r="P422" s="54"/>
    </row>
    <row r="423" spans="2:16" ht="15.75">
      <c r="B423" s="46"/>
      <c r="C423" s="55"/>
      <c r="D423" s="56"/>
      <c r="E423" s="57"/>
      <c r="F423" s="57"/>
      <c r="G423" s="57"/>
      <c r="H423" s="57"/>
      <c r="I423" s="57"/>
      <c r="J423" s="57"/>
      <c r="K423" s="57"/>
      <c r="L423" s="57"/>
      <c r="M423" s="51"/>
      <c r="N423" s="52"/>
      <c r="O423" s="53"/>
      <c r="P423" s="54"/>
    </row>
    <row r="424" spans="2:16" ht="15.75">
      <c r="B424" s="46"/>
      <c r="C424" s="55"/>
      <c r="D424" s="56"/>
      <c r="E424" s="57"/>
      <c r="F424" s="57"/>
      <c r="G424" s="57"/>
      <c r="H424" s="57"/>
      <c r="I424" s="57"/>
      <c r="J424" s="57"/>
      <c r="K424" s="57"/>
      <c r="L424" s="57"/>
      <c r="M424" s="51"/>
      <c r="N424" s="52"/>
      <c r="O424" s="53"/>
      <c r="P424" s="54"/>
    </row>
    <row r="425" spans="2:16" ht="15.75">
      <c r="B425" s="46"/>
      <c r="C425" s="55"/>
      <c r="D425" s="56"/>
      <c r="E425" s="46"/>
      <c r="F425" s="46"/>
      <c r="G425" s="46"/>
      <c r="H425" s="46"/>
      <c r="I425" s="46"/>
      <c r="J425" s="46"/>
      <c r="K425" s="46"/>
      <c r="L425" s="46"/>
      <c r="M425" s="47"/>
      <c r="N425" s="48"/>
      <c r="O425" s="49"/>
      <c r="P425" s="50"/>
    </row>
    <row r="426" spans="2:16" ht="15.75">
      <c r="B426" s="46"/>
      <c r="C426" s="58"/>
      <c r="D426" s="59"/>
      <c r="E426" s="60"/>
      <c r="F426" s="60"/>
      <c r="G426" s="60"/>
      <c r="H426" s="60"/>
      <c r="I426" s="60"/>
      <c r="J426" s="60"/>
      <c r="K426" s="60"/>
      <c r="L426" s="60"/>
      <c r="M426" s="65"/>
      <c r="N426" s="66"/>
      <c r="O426" s="67"/>
      <c r="P426" s="68"/>
    </row>
    <row r="427" spans="2:16" ht="15.75">
      <c r="B427" s="46"/>
      <c r="C427" s="44"/>
      <c r="D427" s="45"/>
      <c r="E427" s="46"/>
      <c r="F427" s="46"/>
      <c r="G427" s="46"/>
      <c r="H427" s="46"/>
      <c r="I427" s="46"/>
      <c r="J427" s="46"/>
      <c r="K427" s="46"/>
      <c r="L427" s="46"/>
      <c r="M427" s="47"/>
      <c r="N427" s="48"/>
      <c r="O427" s="49"/>
      <c r="P427" s="50"/>
    </row>
    <row r="428" spans="2:16" ht="15.75">
      <c r="B428" s="46"/>
      <c r="C428" s="44"/>
      <c r="D428" s="59"/>
      <c r="E428" s="46"/>
      <c r="F428" s="46"/>
      <c r="G428" s="46"/>
      <c r="H428" s="46"/>
      <c r="I428" s="46"/>
      <c r="J428" s="46"/>
      <c r="K428" s="46"/>
      <c r="L428" s="46"/>
      <c r="M428" s="47"/>
      <c r="N428" s="48"/>
      <c r="O428" s="49"/>
      <c r="P428" s="50"/>
    </row>
    <row r="429" spans="2:16" ht="15.75">
      <c r="B429" s="46"/>
      <c r="C429" s="58"/>
      <c r="D429" s="59"/>
      <c r="E429" s="46"/>
      <c r="F429" s="46"/>
      <c r="G429" s="46"/>
      <c r="H429" s="46"/>
      <c r="I429" s="46"/>
      <c r="J429" s="46"/>
      <c r="K429" s="46"/>
      <c r="L429" s="46"/>
      <c r="M429" s="47"/>
      <c r="N429" s="48"/>
      <c r="O429" s="49"/>
      <c r="P429" s="50"/>
    </row>
    <row r="430" spans="2:16" ht="15.75">
      <c r="B430" s="46"/>
      <c r="C430" s="44"/>
      <c r="D430" s="45"/>
      <c r="E430" s="46"/>
      <c r="F430" s="46"/>
      <c r="G430" s="46"/>
      <c r="H430" s="46"/>
      <c r="I430" s="46"/>
      <c r="J430" s="46"/>
      <c r="K430" s="46"/>
      <c r="L430" s="46"/>
      <c r="M430" s="47"/>
      <c r="N430" s="48"/>
      <c r="O430" s="49"/>
      <c r="P430" s="50"/>
    </row>
    <row r="431" spans="2:16" ht="15.75">
      <c r="B431" s="46"/>
      <c r="C431" s="55"/>
      <c r="D431" s="56"/>
      <c r="E431" s="57"/>
      <c r="F431" s="57"/>
      <c r="G431" s="57"/>
      <c r="H431" s="57"/>
      <c r="I431" s="57"/>
      <c r="J431" s="57"/>
      <c r="K431" s="57"/>
      <c r="L431" s="57"/>
      <c r="M431" s="51"/>
      <c r="N431" s="52"/>
      <c r="O431" s="53"/>
      <c r="P431" s="54"/>
    </row>
    <row r="432" spans="2:16" ht="15.75">
      <c r="B432" s="46"/>
      <c r="C432" s="58"/>
      <c r="D432" s="59"/>
      <c r="E432" s="60"/>
      <c r="F432" s="60"/>
      <c r="G432" s="60"/>
      <c r="H432" s="60"/>
      <c r="I432" s="60"/>
      <c r="J432" s="60"/>
      <c r="K432" s="60"/>
      <c r="L432" s="60"/>
      <c r="M432" s="65"/>
      <c r="N432" s="66"/>
      <c r="O432" s="67"/>
      <c r="P432" s="68"/>
    </row>
    <row r="433" spans="2:16" ht="15.75">
      <c r="B433" s="46"/>
      <c r="C433" s="44"/>
      <c r="D433" s="45"/>
      <c r="E433" s="46"/>
      <c r="F433" s="46"/>
      <c r="G433" s="46"/>
      <c r="H433" s="46"/>
      <c r="I433" s="46"/>
      <c r="J433" s="46"/>
      <c r="K433" s="46"/>
      <c r="L433" s="46"/>
      <c r="M433" s="51"/>
      <c r="N433" s="52"/>
      <c r="O433" s="53"/>
      <c r="P433" s="54"/>
    </row>
    <row r="434" spans="2:16" ht="15.75">
      <c r="B434" s="46"/>
      <c r="C434" s="55"/>
      <c r="D434" s="56"/>
      <c r="E434" s="57"/>
      <c r="F434" s="57"/>
      <c r="G434" s="57"/>
      <c r="H434" s="57"/>
      <c r="I434" s="57"/>
      <c r="J434" s="57"/>
      <c r="K434" s="57"/>
      <c r="L434" s="57"/>
      <c r="M434" s="51"/>
      <c r="N434" s="52"/>
      <c r="O434" s="53"/>
      <c r="P434" s="54"/>
    </row>
    <row r="435" spans="2:16" ht="15.75">
      <c r="B435" s="46"/>
      <c r="C435" s="44"/>
      <c r="D435" s="45"/>
      <c r="E435" s="46"/>
      <c r="F435" s="46"/>
      <c r="G435" s="46"/>
      <c r="H435" s="46"/>
      <c r="I435" s="46"/>
      <c r="J435" s="46"/>
      <c r="K435" s="46"/>
      <c r="L435" s="46"/>
      <c r="M435" s="47"/>
      <c r="N435" s="48"/>
      <c r="O435" s="49"/>
      <c r="P435" s="50"/>
    </row>
    <row r="436" spans="2:16" ht="15.75">
      <c r="B436" s="46"/>
      <c r="C436" s="55"/>
      <c r="D436" s="56"/>
      <c r="E436" s="57"/>
      <c r="F436" s="57"/>
      <c r="G436" s="57"/>
      <c r="H436" s="57"/>
      <c r="I436" s="57"/>
      <c r="J436" s="57"/>
      <c r="K436" s="57"/>
      <c r="L436" s="57"/>
      <c r="M436" s="47"/>
      <c r="N436" s="52"/>
      <c r="O436" s="49"/>
      <c r="P436" s="54"/>
    </row>
    <row r="437" spans="2:16" ht="15.75">
      <c r="B437" s="46"/>
      <c r="C437" s="55"/>
      <c r="D437" s="56"/>
      <c r="E437" s="57"/>
      <c r="F437" s="57"/>
      <c r="G437" s="57"/>
      <c r="H437" s="57"/>
      <c r="I437" s="57"/>
      <c r="J437" s="57"/>
      <c r="K437" s="57"/>
      <c r="L437" s="57"/>
      <c r="M437" s="51"/>
      <c r="N437" s="52"/>
      <c r="O437" s="53"/>
      <c r="P437" s="54"/>
    </row>
    <row r="438" spans="2:16" ht="15.75">
      <c r="B438" s="46"/>
      <c r="C438" s="58"/>
      <c r="D438" s="59"/>
      <c r="E438" s="60"/>
      <c r="F438" s="60"/>
      <c r="G438" s="60"/>
      <c r="H438" s="60"/>
      <c r="I438" s="60"/>
      <c r="J438" s="60"/>
      <c r="K438" s="60"/>
      <c r="L438" s="60"/>
      <c r="M438" s="65"/>
      <c r="N438" s="66"/>
      <c r="O438" s="67"/>
      <c r="P438" s="68"/>
    </row>
    <row r="439" spans="2:16" ht="15.75">
      <c r="B439" s="46"/>
      <c r="C439" s="55"/>
      <c r="D439" s="56"/>
      <c r="E439" s="57"/>
      <c r="F439" s="57"/>
      <c r="G439" s="57"/>
      <c r="H439" s="57"/>
      <c r="I439" s="57"/>
      <c r="J439" s="57"/>
      <c r="K439" s="57"/>
      <c r="L439" s="57"/>
      <c r="M439" s="51"/>
      <c r="N439" s="52"/>
      <c r="O439" s="53"/>
      <c r="P439" s="54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57421875" style="0" customWidth="1"/>
    <col min="2" max="2" width="7.8515625" style="0" customWidth="1"/>
    <col min="3" max="3" width="20.421875" style="0" customWidth="1"/>
    <col min="4" max="4" width="11.28125" style="0" customWidth="1"/>
    <col min="5" max="5" width="7.28125" style="0" customWidth="1"/>
    <col min="6" max="6" width="9.00390625" style="0" customWidth="1"/>
    <col min="7" max="8" width="9.140625" style="0" customWidth="1"/>
    <col min="9" max="9" width="6.7109375" style="0" customWidth="1"/>
  </cols>
  <sheetData>
    <row r="1" ht="20.25">
      <c r="A1" s="5" t="s">
        <v>395</v>
      </c>
    </row>
    <row r="3" spans="1:14" ht="12.75">
      <c r="A3" s="30"/>
      <c r="B3" s="30"/>
      <c r="C3" s="30"/>
      <c r="D3" s="30"/>
      <c r="E3" s="38"/>
      <c r="F3" s="30"/>
      <c r="G3" s="26"/>
      <c r="H3" s="30"/>
      <c r="I3" s="30"/>
      <c r="J3" s="30"/>
      <c r="K3" s="31"/>
      <c r="L3" s="38"/>
      <c r="M3" s="31"/>
      <c r="N3" s="26"/>
    </row>
    <row r="4" spans="1:14" ht="12.75">
      <c r="A4" s="30"/>
      <c r="B4" s="30"/>
      <c r="C4" s="30"/>
      <c r="D4" s="30"/>
      <c r="E4" s="38"/>
      <c r="F4" s="30"/>
      <c r="G4" s="38"/>
      <c r="H4" s="30"/>
      <c r="I4" s="30"/>
      <c r="J4" s="30"/>
      <c r="K4" s="31"/>
      <c r="L4" s="38"/>
      <c r="M4" s="31"/>
      <c r="N4" s="26"/>
    </row>
    <row r="5" spans="1:14" ht="12.75">
      <c r="A5" s="30"/>
      <c r="B5" s="30"/>
      <c r="C5" s="30"/>
      <c r="D5" s="30"/>
      <c r="E5" s="38"/>
      <c r="F5" s="30"/>
      <c r="G5" s="30"/>
      <c r="H5" s="30"/>
      <c r="I5" s="30"/>
      <c r="J5" s="30"/>
      <c r="K5" s="31"/>
      <c r="L5" s="38"/>
      <c r="M5" s="31"/>
      <c r="N5" s="26"/>
    </row>
    <row r="6" spans="1:14" ht="12.75">
      <c r="A6" s="30"/>
      <c r="C6" s="38"/>
      <c r="D6" s="38"/>
      <c r="E6" s="38"/>
      <c r="F6" s="30"/>
      <c r="G6" s="26"/>
      <c r="H6" s="30"/>
      <c r="I6" s="30"/>
      <c r="J6" s="30"/>
      <c r="K6" s="31"/>
      <c r="L6" s="38"/>
      <c r="M6" s="31"/>
      <c r="N6" s="26"/>
    </row>
    <row r="7" spans="1:14" ht="12.75">
      <c r="A7" s="30"/>
      <c r="B7" s="26"/>
      <c r="C7" s="26"/>
      <c r="D7" s="26"/>
      <c r="E7" s="38"/>
      <c r="F7" s="30"/>
      <c r="G7" s="26"/>
      <c r="H7" s="26"/>
      <c r="I7" s="26"/>
      <c r="J7" s="26"/>
      <c r="K7" s="27"/>
      <c r="L7" s="38"/>
      <c r="M7" s="27"/>
      <c r="N7" s="30"/>
    </row>
    <row r="8" spans="1:14" ht="12.75">
      <c r="A8" s="30"/>
      <c r="B8" s="30"/>
      <c r="C8" s="30"/>
      <c r="E8" s="38"/>
      <c r="F8" s="30"/>
      <c r="G8" s="26"/>
      <c r="H8" s="30"/>
      <c r="I8" s="30"/>
      <c r="J8" s="30"/>
      <c r="K8" s="31"/>
      <c r="L8" s="38"/>
      <c r="M8" s="31"/>
      <c r="N8" s="30"/>
    </row>
    <row r="9" spans="1:14" ht="12.75">
      <c r="A9" s="30"/>
      <c r="B9" s="30"/>
      <c r="C9" s="30"/>
      <c r="D9" s="30"/>
      <c r="E9" s="38"/>
      <c r="F9" s="30"/>
      <c r="G9" s="38"/>
      <c r="H9" s="30"/>
      <c r="I9" s="30"/>
      <c r="J9" s="30"/>
      <c r="K9" s="31"/>
      <c r="L9" s="38"/>
      <c r="M9" s="31"/>
      <c r="N9" s="30"/>
    </row>
    <row r="10" spans="1:14" ht="12.75">
      <c r="A10" s="30"/>
      <c r="B10" s="30"/>
      <c r="C10" s="30"/>
      <c r="D10" s="30"/>
      <c r="E10" s="38"/>
      <c r="F10" s="30"/>
      <c r="G10" s="30"/>
      <c r="H10" s="30"/>
      <c r="I10" s="30"/>
      <c r="J10" s="30"/>
      <c r="K10" s="31"/>
      <c r="L10" s="38"/>
      <c r="M10" s="31"/>
      <c r="N10" s="30"/>
    </row>
    <row r="11" spans="1:14" ht="12.75">
      <c r="A11" s="30"/>
      <c r="B11" s="30"/>
      <c r="C11" s="30"/>
      <c r="D11" s="30"/>
      <c r="E11" s="38"/>
      <c r="F11" s="30"/>
      <c r="G11" s="30"/>
      <c r="H11" s="30"/>
      <c r="I11" s="30"/>
      <c r="J11" s="30"/>
      <c r="K11" s="31"/>
      <c r="L11" s="38"/>
      <c r="M11" s="31"/>
      <c r="N11" s="30"/>
    </row>
    <row r="12" spans="1:14" ht="12.75">
      <c r="A12" s="30"/>
      <c r="B12" s="30"/>
      <c r="C12" s="30"/>
      <c r="D12" s="30"/>
      <c r="E12" s="38"/>
      <c r="F12" s="30"/>
      <c r="G12" s="30"/>
      <c r="H12" s="30"/>
      <c r="I12" s="30"/>
      <c r="J12" s="30"/>
      <c r="K12" s="31"/>
      <c r="L12" s="38"/>
      <c r="M12" s="31"/>
      <c r="N12" s="30"/>
    </row>
    <row r="13" spans="1:14" ht="12.75">
      <c r="A13" s="30"/>
      <c r="B13" s="30"/>
      <c r="C13" s="30"/>
      <c r="D13" s="30"/>
      <c r="E13" s="38"/>
      <c r="F13" s="30"/>
      <c r="G13" s="30"/>
      <c r="H13" s="30"/>
      <c r="I13" s="30"/>
      <c r="J13" s="30"/>
      <c r="K13" s="31"/>
      <c r="L13" s="38"/>
      <c r="M13" s="31"/>
      <c r="N13" s="30"/>
    </row>
    <row r="14" spans="1:14" ht="12.75">
      <c r="A14" s="30"/>
      <c r="B14" s="30"/>
      <c r="C14" s="30"/>
      <c r="D14" s="30"/>
      <c r="E14" s="38"/>
      <c r="F14" s="30"/>
      <c r="G14" s="30"/>
      <c r="H14" s="30"/>
      <c r="I14" s="30"/>
      <c r="J14" s="30"/>
      <c r="K14" s="31"/>
      <c r="L14" s="38"/>
      <c r="M14" s="31"/>
      <c r="N14" s="30"/>
    </row>
    <row r="15" spans="1:14" ht="12.75">
      <c r="A15" s="30"/>
      <c r="B15" s="30"/>
      <c r="C15" s="30"/>
      <c r="D15" s="30"/>
      <c r="E15" s="38"/>
      <c r="F15" s="30"/>
      <c r="G15" s="30"/>
      <c r="H15" s="30"/>
      <c r="I15" s="30"/>
      <c r="J15" s="30"/>
      <c r="K15" s="31"/>
      <c r="L15" s="38"/>
      <c r="M15" s="31"/>
      <c r="N15" s="30"/>
    </row>
    <row r="16" spans="1:14" ht="12.75">
      <c r="A16" s="30"/>
      <c r="B16" s="30"/>
      <c r="C16" s="26"/>
      <c r="D16" s="30"/>
      <c r="E16" s="38"/>
      <c r="F16" s="30"/>
      <c r="G16" s="30"/>
      <c r="H16" s="30"/>
      <c r="I16" s="30"/>
      <c r="J16" s="30"/>
      <c r="K16" s="31"/>
      <c r="L16" s="38"/>
      <c r="M16" s="31"/>
      <c r="N16" s="30"/>
    </row>
    <row r="17" spans="1:14" ht="12.75">
      <c r="A17" s="30"/>
      <c r="B17" s="30"/>
      <c r="C17" s="30"/>
      <c r="D17" s="30"/>
      <c r="E17" s="38"/>
      <c r="F17" s="30"/>
      <c r="G17" s="30"/>
      <c r="H17" s="30"/>
      <c r="I17" s="30"/>
      <c r="J17" s="30"/>
      <c r="K17" s="31"/>
      <c r="L17" s="38"/>
      <c r="M17" s="31"/>
      <c r="N17" s="30"/>
    </row>
    <row r="18" spans="1:14" ht="12.75">
      <c r="A18" s="30"/>
      <c r="B18" s="30"/>
      <c r="C18" s="42"/>
      <c r="D18" s="30"/>
      <c r="E18" s="38"/>
      <c r="F18" s="30"/>
      <c r="G18" s="30"/>
      <c r="H18" s="30"/>
      <c r="I18" s="30"/>
      <c r="J18" s="30"/>
      <c r="K18" s="31"/>
      <c r="L18" s="38"/>
      <c r="M18" s="31"/>
      <c r="N18" s="30"/>
    </row>
    <row r="19" spans="1:14" ht="12.75">
      <c r="A19" s="30"/>
      <c r="B19" s="30"/>
      <c r="C19" s="30"/>
      <c r="D19" s="30"/>
      <c r="E19" s="38"/>
      <c r="F19" s="30"/>
      <c r="G19" s="30"/>
      <c r="H19" s="30"/>
      <c r="I19" s="30"/>
      <c r="J19" s="30"/>
      <c r="K19" s="31"/>
      <c r="L19" s="38"/>
      <c r="M19" s="31"/>
      <c r="N19" s="30"/>
    </row>
    <row r="20" spans="1:14" ht="12.75">
      <c r="A20" s="30"/>
      <c r="B20" s="30"/>
      <c r="C20" s="38"/>
      <c r="D20" s="38"/>
      <c r="E20" s="38"/>
      <c r="F20" s="30"/>
      <c r="G20" s="26"/>
      <c r="H20" s="30"/>
      <c r="I20" s="30"/>
      <c r="J20" s="30"/>
      <c r="K20" s="31"/>
      <c r="L20" s="38"/>
      <c r="M20" s="31"/>
      <c r="N20" s="30"/>
    </row>
    <row r="21" spans="1:14" ht="12.75">
      <c r="A21" s="30"/>
      <c r="B21" s="30"/>
      <c r="C21" s="30"/>
      <c r="D21" s="30"/>
      <c r="E21" s="38"/>
      <c r="F21" s="30"/>
      <c r="G21" s="30"/>
      <c r="H21" s="30"/>
      <c r="I21" s="30"/>
      <c r="J21" s="30"/>
      <c r="K21" s="31"/>
      <c r="L21" s="38"/>
      <c r="M21" s="31"/>
      <c r="N21" s="30"/>
    </row>
    <row r="22" spans="1:14" ht="12.75">
      <c r="A22" s="30"/>
      <c r="B22" s="30"/>
      <c r="C22" s="30"/>
      <c r="D22" s="30"/>
      <c r="E22" s="38"/>
      <c r="F22" s="30"/>
      <c r="G22" s="30"/>
      <c r="H22" s="30"/>
      <c r="I22" s="30"/>
      <c r="J22" s="30"/>
      <c r="K22" s="31"/>
      <c r="L22" s="38"/>
      <c r="M22" s="31"/>
      <c r="N22" s="30"/>
    </row>
    <row r="23" spans="1:14" ht="12.75">
      <c r="A23" s="30"/>
      <c r="B23" s="30"/>
      <c r="C23" s="30"/>
      <c r="D23" s="30"/>
      <c r="E23" s="38"/>
      <c r="F23" s="30"/>
      <c r="G23" s="26"/>
      <c r="H23" s="30"/>
      <c r="I23" s="30"/>
      <c r="J23" s="30"/>
      <c r="K23" s="31"/>
      <c r="L23" s="38"/>
      <c r="M23" s="31"/>
      <c r="N23" s="30"/>
    </row>
    <row r="24" spans="1:14" ht="12.75">
      <c r="A24" s="30"/>
      <c r="B24" s="30"/>
      <c r="C24" s="30"/>
      <c r="D24" s="30"/>
      <c r="E24" s="38"/>
      <c r="F24" s="30"/>
      <c r="G24" s="30"/>
      <c r="H24" s="30"/>
      <c r="I24" s="30"/>
      <c r="J24" s="30"/>
      <c r="K24" s="31"/>
      <c r="L24" s="38"/>
      <c r="M24" s="31"/>
      <c r="N24" s="30"/>
    </row>
    <row r="25" spans="1:14" ht="12.75">
      <c r="A25" s="30"/>
      <c r="B25" s="30"/>
      <c r="C25" s="30"/>
      <c r="D25" s="30"/>
      <c r="E25" s="38"/>
      <c r="F25" s="30"/>
      <c r="G25" s="30"/>
      <c r="H25" s="30"/>
      <c r="I25" s="30"/>
      <c r="J25" s="30"/>
      <c r="K25" s="31"/>
      <c r="L25" s="38"/>
      <c r="M25" s="31"/>
      <c r="N25" s="30"/>
    </row>
    <row r="26" spans="1:14" ht="12.75">
      <c r="A26" s="30"/>
      <c r="B26" s="30"/>
      <c r="C26" s="30"/>
      <c r="D26" s="30"/>
      <c r="E26" s="38"/>
      <c r="F26" s="30"/>
      <c r="G26" s="30"/>
      <c r="H26" s="30"/>
      <c r="I26" s="30"/>
      <c r="J26" s="30"/>
      <c r="K26" s="31"/>
      <c r="L26" s="38"/>
      <c r="M26" s="31"/>
      <c r="N26" s="30"/>
    </row>
    <row r="27" spans="1:14" ht="12.75">
      <c r="A27" s="30"/>
      <c r="B27" s="30"/>
      <c r="C27" s="30"/>
      <c r="D27" s="30"/>
      <c r="E27" s="38"/>
      <c r="F27" s="30"/>
      <c r="G27" s="30"/>
      <c r="H27" s="30"/>
      <c r="I27" s="30"/>
      <c r="J27" s="30"/>
      <c r="K27" s="31"/>
      <c r="L27" s="38"/>
      <c r="M27" s="31"/>
      <c r="N27" s="30"/>
    </row>
    <row r="28" spans="1:14" ht="12.75">
      <c r="A28" s="30"/>
      <c r="B28" s="30"/>
      <c r="C28" s="30"/>
      <c r="D28" s="30"/>
      <c r="E28" s="38"/>
      <c r="F28" s="30"/>
      <c r="G28" s="30"/>
      <c r="H28" s="30"/>
      <c r="I28" s="30"/>
      <c r="J28" s="30"/>
      <c r="K28" s="31"/>
      <c r="L28" s="38"/>
      <c r="M28" s="31"/>
      <c r="N28" s="30"/>
    </row>
    <row r="29" spans="1:14" ht="12.75">
      <c r="A29" s="30"/>
      <c r="B29" s="30"/>
      <c r="C29" s="30"/>
      <c r="D29" s="30"/>
      <c r="E29" s="38"/>
      <c r="F29" s="30"/>
      <c r="G29" s="30"/>
      <c r="H29" s="30"/>
      <c r="I29" s="30"/>
      <c r="J29" s="30"/>
      <c r="K29" s="31"/>
      <c r="L29" s="38"/>
      <c r="M29" s="31"/>
      <c r="N29" s="30"/>
    </row>
    <row r="30" spans="1:14" ht="12.75">
      <c r="A30" s="30"/>
      <c r="B30" s="38"/>
      <c r="C30" s="38"/>
      <c r="D30" s="38"/>
      <c r="E30" s="38"/>
      <c r="F30" s="30"/>
      <c r="G30" s="30"/>
      <c r="H30" s="30"/>
      <c r="I30" s="30"/>
      <c r="J30" s="30"/>
      <c r="K30" s="31"/>
      <c r="L30" s="38"/>
      <c r="M30" s="31"/>
      <c r="N30" s="30"/>
    </row>
    <row r="31" spans="1:14" ht="12.75">
      <c r="A31" s="30"/>
      <c r="B31" s="38"/>
      <c r="C31" s="38"/>
      <c r="D31" s="38"/>
      <c r="E31" s="38"/>
      <c r="F31" s="30"/>
      <c r="G31" s="30"/>
      <c r="H31" s="30"/>
      <c r="I31" s="30"/>
      <c r="J31" s="30"/>
      <c r="K31" s="31"/>
      <c r="L31" s="38"/>
      <c r="M31" s="31"/>
      <c r="N31" s="30"/>
    </row>
    <row r="32" spans="1:14" ht="12.75">
      <c r="A32" s="30"/>
      <c r="B32" s="30"/>
      <c r="C32" s="30"/>
      <c r="D32" s="30"/>
      <c r="E32" s="38"/>
      <c r="F32" s="30"/>
      <c r="G32" s="30"/>
      <c r="H32" s="30"/>
      <c r="I32" s="30"/>
      <c r="J32" s="30"/>
      <c r="K32" s="31"/>
      <c r="L32" s="38"/>
      <c r="M32" s="31"/>
      <c r="N32" s="30"/>
    </row>
    <row r="33" spans="1:14" ht="12.75">
      <c r="A33" s="30"/>
      <c r="B33" s="38"/>
      <c r="C33" s="38"/>
      <c r="D33" s="38"/>
      <c r="E33" s="38"/>
      <c r="F33" s="30"/>
      <c r="G33" s="30"/>
      <c r="H33" s="30"/>
      <c r="I33" s="30"/>
      <c r="J33" s="30"/>
      <c r="K33" s="31"/>
      <c r="L33" s="38"/>
      <c r="M33" s="31"/>
      <c r="N33" s="30"/>
    </row>
    <row r="34" spans="1:14" ht="12.75">
      <c r="A34" s="30"/>
      <c r="B34" s="30"/>
      <c r="C34" s="30"/>
      <c r="D34" s="30"/>
      <c r="E34" s="38"/>
      <c r="F34" s="30"/>
      <c r="G34" s="30"/>
      <c r="H34" s="30"/>
      <c r="I34" s="30"/>
      <c r="J34" s="30"/>
      <c r="K34" s="31"/>
      <c r="L34" s="38"/>
      <c r="M34" s="31"/>
      <c r="N34" s="30"/>
    </row>
    <row r="35" spans="1:14" ht="12.75">
      <c r="A35" s="30"/>
      <c r="B35" s="30"/>
      <c r="C35" s="30"/>
      <c r="D35" s="30"/>
      <c r="E35" s="38"/>
      <c r="F35" s="30"/>
      <c r="G35" s="30"/>
      <c r="H35" s="30"/>
      <c r="I35" s="30"/>
      <c r="J35" s="30"/>
      <c r="K35" s="31"/>
      <c r="L35" s="38"/>
      <c r="M35" s="31"/>
      <c r="N35" s="30"/>
    </row>
    <row r="36" spans="1:14" ht="12.75">
      <c r="A36" s="30"/>
      <c r="B36" s="30"/>
      <c r="C36" s="30"/>
      <c r="D36" s="30"/>
      <c r="E36" s="38"/>
      <c r="F36" s="30"/>
      <c r="G36" s="30"/>
      <c r="H36" s="30"/>
      <c r="I36" s="30"/>
      <c r="J36" s="30"/>
      <c r="K36" s="31"/>
      <c r="L36" s="38"/>
      <c r="M36" s="31"/>
      <c r="N36" s="30"/>
    </row>
    <row r="37" spans="1:14" ht="12.75">
      <c r="A37" s="30"/>
      <c r="B37" s="30"/>
      <c r="C37" s="30"/>
      <c r="D37" s="30"/>
      <c r="E37" s="38"/>
      <c r="F37" s="30"/>
      <c r="G37" s="30"/>
      <c r="H37" s="30"/>
      <c r="I37" s="30"/>
      <c r="J37" s="30"/>
      <c r="K37" s="31"/>
      <c r="L37" s="38"/>
      <c r="M37" s="31"/>
      <c r="N37" s="30"/>
    </row>
    <row r="38" spans="1:14" ht="12.75">
      <c r="A38" s="30"/>
      <c r="B38" s="30"/>
      <c r="C38" s="30"/>
      <c r="D38" s="30"/>
      <c r="E38" s="38"/>
      <c r="F38" s="30"/>
      <c r="G38" s="30"/>
      <c r="H38" s="30"/>
      <c r="I38" s="30"/>
      <c r="J38" s="30"/>
      <c r="K38" s="31"/>
      <c r="L38" s="38"/>
      <c r="M38" s="31"/>
      <c r="N38" s="30"/>
    </row>
    <row r="39" spans="1:14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1"/>
      <c r="L39" s="38"/>
      <c r="M39" s="31"/>
      <c r="N39" s="26"/>
    </row>
    <row r="40" spans="1:14" ht="12.75">
      <c r="A40" s="30"/>
      <c r="B40" s="30"/>
      <c r="C40" s="30"/>
      <c r="D40" s="30"/>
      <c r="E40" s="30"/>
      <c r="F40" s="30"/>
      <c r="G40" s="26"/>
      <c r="H40" s="30"/>
      <c r="I40" s="30"/>
      <c r="J40" s="30"/>
      <c r="K40" s="31"/>
      <c r="L40" s="38"/>
      <c r="M40" s="31"/>
      <c r="N40" s="30"/>
    </row>
    <row r="41" spans="1:14" ht="12.75">
      <c r="A41" s="30"/>
      <c r="B41" s="30"/>
      <c r="C41" s="30"/>
      <c r="D41" s="30"/>
      <c r="E41" s="38"/>
      <c r="F41" s="30"/>
      <c r="G41" s="30"/>
      <c r="H41" s="30"/>
      <c r="I41" s="30"/>
      <c r="J41" s="30"/>
      <c r="K41" s="31"/>
      <c r="L41" s="38"/>
      <c r="M41" s="31"/>
      <c r="N41" s="30"/>
    </row>
    <row r="42" spans="1:14" ht="12.75">
      <c r="A42" s="30"/>
      <c r="B42" s="30"/>
      <c r="C42" s="30"/>
      <c r="D42" s="30"/>
      <c r="E42" s="38"/>
      <c r="F42" s="30"/>
      <c r="G42" s="30"/>
      <c r="H42" s="30"/>
      <c r="I42" s="30"/>
      <c r="J42" s="30"/>
      <c r="K42" s="31"/>
      <c r="L42" s="38"/>
      <c r="M42" s="31"/>
      <c r="N42" s="30"/>
    </row>
    <row r="43" spans="1:14" ht="12.75">
      <c r="A43" s="30"/>
      <c r="B43" s="30"/>
      <c r="C43" s="30"/>
      <c r="D43" s="30"/>
      <c r="E43" s="38"/>
      <c r="F43" s="30"/>
      <c r="G43" s="30"/>
      <c r="H43" s="30"/>
      <c r="I43" s="30"/>
      <c r="J43" s="30"/>
      <c r="K43" s="31"/>
      <c r="L43" s="38"/>
      <c r="M43" s="31"/>
      <c r="N43" s="30"/>
    </row>
    <row r="44" spans="1:14" ht="12.75">
      <c r="A44" s="30"/>
      <c r="B44" s="38"/>
      <c r="C44" s="38"/>
      <c r="D44" s="38"/>
      <c r="E44" s="38"/>
      <c r="F44" s="30"/>
      <c r="G44" s="38"/>
      <c r="H44" s="30"/>
      <c r="I44" s="30"/>
      <c r="J44" s="26"/>
      <c r="K44" s="31"/>
      <c r="L44" s="38"/>
      <c r="M44" s="31"/>
      <c r="N44" s="30"/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C38" sqref="C38"/>
    </sheetView>
  </sheetViews>
  <sheetFormatPr defaultColWidth="11.421875" defaultRowHeight="12.75"/>
  <cols>
    <col min="1" max="1" width="4.421875" style="0" customWidth="1"/>
    <col min="2" max="2" width="7.00390625" style="0" customWidth="1"/>
    <col min="3" max="3" width="22.140625" style="0" customWidth="1"/>
    <col min="5" max="5" width="7.7109375" style="0" customWidth="1"/>
    <col min="6" max="6" width="8.8515625" style="0" customWidth="1"/>
    <col min="7" max="7" width="7.421875" style="0" customWidth="1"/>
    <col min="8" max="8" width="7.00390625" style="0" customWidth="1"/>
    <col min="9" max="9" width="2.00390625" style="0" customWidth="1"/>
    <col min="10" max="10" width="9.421875" style="0" customWidth="1"/>
  </cols>
  <sheetData>
    <row r="1" ht="20.25">
      <c r="A1" s="5" t="s">
        <v>396</v>
      </c>
    </row>
    <row r="3" spans="1:13" ht="12.75">
      <c r="A3" s="30"/>
      <c r="B3" s="30"/>
      <c r="C3" s="30"/>
      <c r="D3" s="30"/>
      <c r="E3" s="38"/>
      <c r="F3" s="30"/>
      <c r="G3" s="26"/>
      <c r="H3" s="30"/>
      <c r="I3" s="30"/>
      <c r="J3" s="30"/>
      <c r="K3" s="31"/>
      <c r="L3" s="38"/>
      <c r="M3" s="31"/>
    </row>
    <row r="4" spans="1:13" ht="12.75">
      <c r="A4" s="30"/>
      <c r="B4" s="30"/>
      <c r="C4" s="30"/>
      <c r="E4" s="38"/>
      <c r="F4" s="30"/>
      <c r="G4" s="26"/>
      <c r="H4" s="30"/>
      <c r="I4" s="30"/>
      <c r="J4" s="30"/>
      <c r="K4" s="31"/>
      <c r="L4" s="38"/>
      <c r="M4" s="31"/>
    </row>
    <row r="5" spans="1:13" ht="12.75">
      <c r="A5" s="30"/>
      <c r="B5" s="30"/>
      <c r="C5" s="30"/>
      <c r="D5" s="30"/>
      <c r="E5" s="38"/>
      <c r="F5" s="30"/>
      <c r="G5" s="30"/>
      <c r="H5" s="30"/>
      <c r="I5" s="30"/>
      <c r="J5" s="30"/>
      <c r="K5" s="31"/>
      <c r="L5" s="38"/>
      <c r="M5" s="31"/>
    </row>
    <row r="6" spans="1:13" ht="12.75">
      <c r="A6" s="30"/>
      <c r="B6" s="30"/>
      <c r="C6" s="30"/>
      <c r="D6" s="30"/>
      <c r="E6" s="38"/>
      <c r="F6" s="30"/>
      <c r="G6" s="30"/>
      <c r="H6" s="30"/>
      <c r="I6" s="30"/>
      <c r="J6" s="30"/>
      <c r="K6" s="31"/>
      <c r="L6" s="38"/>
      <c r="M6" s="31"/>
    </row>
    <row r="7" spans="1:13" ht="12.75">
      <c r="A7" s="30"/>
      <c r="B7" s="30"/>
      <c r="C7" s="30"/>
      <c r="D7" s="30"/>
      <c r="E7" s="38"/>
      <c r="F7" s="30"/>
      <c r="G7" s="30"/>
      <c r="H7" s="30"/>
      <c r="I7" s="30"/>
      <c r="J7" s="30"/>
      <c r="K7" s="31"/>
      <c r="L7" s="38"/>
      <c r="M7" s="31"/>
    </row>
    <row r="8" spans="1:13" ht="12.75">
      <c r="A8" s="30"/>
      <c r="B8" s="30"/>
      <c r="C8" s="30"/>
      <c r="D8" s="30"/>
      <c r="E8" s="38"/>
      <c r="F8" s="30"/>
      <c r="G8" s="30"/>
      <c r="H8" s="30"/>
      <c r="I8" s="30"/>
      <c r="J8" s="30"/>
      <c r="K8" s="31"/>
      <c r="L8" s="38"/>
      <c r="M8" s="31"/>
    </row>
    <row r="9" spans="1:13" ht="12.75">
      <c r="A9" s="30"/>
      <c r="B9" s="30"/>
      <c r="C9" s="38"/>
      <c r="D9" s="38"/>
      <c r="E9" s="38"/>
      <c r="F9" s="30"/>
      <c r="G9" s="26"/>
      <c r="H9" s="30"/>
      <c r="I9" s="30"/>
      <c r="J9" s="30"/>
      <c r="K9" s="31"/>
      <c r="L9" s="38"/>
      <c r="M9" s="31"/>
    </row>
    <row r="10" spans="1:13" ht="12.75">
      <c r="A10" s="30"/>
      <c r="B10" s="30"/>
      <c r="C10" s="30"/>
      <c r="D10" s="30"/>
      <c r="E10" s="38"/>
      <c r="F10" s="30"/>
      <c r="G10" s="38"/>
      <c r="H10" s="30"/>
      <c r="I10" s="30"/>
      <c r="J10" s="30"/>
      <c r="K10" s="31"/>
      <c r="L10" s="38"/>
      <c r="M10" s="31"/>
    </row>
    <row r="11" spans="1:13" ht="12.75">
      <c r="A11" s="30"/>
      <c r="B11" s="38"/>
      <c r="C11" s="38"/>
      <c r="D11" s="38"/>
      <c r="E11" s="38"/>
      <c r="F11" s="30"/>
      <c r="G11" s="26"/>
      <c r="H11" s="30"/>
      <c r="I11" s="30"/>
      <c r="J11" s="26"/>
      <c r="K11" s="31"/>
      <c r="L11" s="38"/>
      <c r="M11" s="31"/>
    </row>
    <row r="12" spans="1:13" ht="12.75">
      <c r="A12" s="30"/>
      <c r="B12" s="30"/>
      <c r="C12" s="30"/>
      <c r="D12" s="30"/>
      <c r="E12" s="38"/>
      <c r="F12" s="30"/>
      <c r="G12" s="30"/>
      <c r="H12" s="30"/>
      <c r="I12" s="30"/>
      <c r="J12" s="30"/>
      <c r="K12" s="31"/>
      <c r="L12" s="38"/>
      <c r="M12" s="31"/>
    </row>
    <row r="13" spans="1:13" ht="12.75">
      <c r="A13" s="30"/>
      <c r="B13" s="30"/>
      <c r="C13" s="30"/>
      <c r="D13" s="30"/>
      <c r="E13" s="38"/>
      <c r="F13" s="30"/>
      <c r="G13" s="30"/>
      <c r="H13" s="30"/>
      <c r="I13" s="30"/>
      <c r="J13" s="30"/>
      <c r="K13" s="31"/>
      <c r="L13" s="30"/>
      <c r="M13" s="31"/>
    </row>
    <row r="14" spans="1:13" ht="12.75">
      <c r="A14" s="30"/>
      <c r="B14" s="30"/>
      <c r="C14" s="30"/>
      <c r="D14" s="30"/>
      <c r="E14" s="38"/>
      <c r="F14" s="30"/>
      <c r="G14" s="30"/>
      <c r="H14" s="30"/>
      <c r="I14" s="30"/>
      <c r="J14" s="30"/>
      <c r="K14" s="31"/>
      <c r="L14" s="38"/>
      <c r="M14" s="31"/>
    </row>
    <row r="15" spans="1:13" ht="12.75">
      <c r="A15" s="30"/>
      <c r="B15" s="30"/>
      <c r="C15" s="30"/>
      <c r="E15" s="38"/>
      <c r="F15" s="30"/>
      <c r="G15" s="30"/>
      <c r="H15" s="30"/>
      <c r="I15" s="30"/>
      <c r="J15" s="30"/>
      <c r="K15" s="31"/>
      <c r="L15" s="38"/>
      <c r="M15" s="31"/>
    </row>
    <row r="16" spans="1:13" ht="12.75">
      <c r="A16" s="30"/>
      <c r="B16" s="30"/>
      <c r="C16" s="30"/>
      <c r="D16" s="30"/>
      <c r="E16" s="38"/>
      <c r="F16" s="30"/>
      <c r="G16" s="30"/>
      <c r="H16" s="30"/>
      <c r="I16" s="30"/>
      <c r="J16" s="30"/>
      <c r="K16" s="31"/>
      <c r="L16" s="38"/>
      <c r="M16" s="31"/>
    </row>
    <row r="17" spans="1:13" ht="12.75">
      <c r="A17" s="30"/>
      <c r="B17" s="30"/>
      <c r="C17" s="30"/>
      <c r="D17" s="30"/>
      <c r="E17" s="38"/>
      <c r="F17" s="30"/>
      <c r="G17" s="26"/>
      <c r="H17" s="30"/>
      <c r="I17" s="30"/>
      <c r="J17" s="30"/>
      <c r="K17" s="31"/>
      <c r="L17" s="38"/>
      <c r="M17" s="31"/>
    </row>
    <row r="18" spans="1:13" ht="12.75">
      <c r="A18" s="30"/>
      <c r="B18" s="30"/>
      <c r="C18" s="30"/>
      <c r="D18" s="30"/>
      <c r="E18" s="38"/>
      <c r="F18" s="30"/>
      <c r="G18" s="30"/>
      <c r="H18" s="30"/>
      <c r="I18" s="30"/>
      <c r="J18" s="30"/>
      <c r="K18" s="31"/>
      <c r="L18" s="38"/>
      <c r="M18" s="31"/>
    </row>
    <row r="19" spans="1:13" ht="12.75">
      <c r="A19" s="30"/>
      <c r="C19" s="38"/>
      <c r="D19" s="38"/>
      <c r="E19" s="38"/>
      <c r="F19" s="30"/>
      <c r="G19" s="26"/>
      <c r="H19" s="30"/>
      <c r="I19" s="30"/>
      <c r="J19" s="30"/>
      <c r="K19" s="31"/>
      <c r="L19" s="38"/>
      <c r="M19" s="31"/>
    </row>
    <row r="20" spans="1:13" ht="12.75">
      <c r="A20" s="30"/>
      <c r="B20" s="30"/>
      <c r="C20" s="30"/>
      <c r="D20" s="30"/>
      <c r="E20" s="38"/>
      <c r="F20" s="30"/>
      <c r="G20" s="26"/>
      <c r="H20" s="30"/>
      <c r="I20" s="30"/>
      <c r="J20" s="30"/>
      <c r="K20" s="31"/>
      <c r="L20" s="38"/>
      <c r="M20" s="31"/>
    </row>
    <row r="21" spans="1:13" ht="12.75">
      <c r="A21" s="30"/>
      <c r="B21" s="30"/>
      <c r="C21" s="30"/>
      <c r="D21" s="30"/>
      <c r="E21" s="38"/>
      <c r="F21" s="30"/>
      <c r="G21" s="30"/>
      <c r="H21" s="30"/>
      <c r="I21" s="30"/>
      <c r="J21" s="30"/>
      <c r="K21" s="31"/>
      <c r="L21" s="38"/>
      <c r="M21" s="31"/>
    </row>
    <row r="22" spans="1:13" ht="12.75">
      <c r="A22" s="30"/>
      <c r="B22" s="30"/>
      <c r="C22" s="30"/>
      <c r="D22" s="30"/>
      <c r="E22" s="38"/>
      <c r="F22" s="30"/>
      <c r="G22" s="30"/>
      <c r="H22" s="30"/>
      <c r="I22" s="30"/>
      <c r="J22" s="30"/>
      <c r="K22" s="31"/>
      <c r="L22" s="38"/>
      <c r="M22" s="31"/>
    </row>
    <row r="23" spans="1:13" ht="12.75">
      <c r="A23" s="30"/>
      <c r="B23" s="26"/>
      <c r="C23" s="26"/>
      <c r="D23" s="26"/>
      <c r="E23" s="38"/>
      <c r="F23" s="30"/>
      <c r="G23" s="26"/>
      <c r="H23" s="26"/>
      <c r="I23" s="26"/>
      <c r="J23" s="26"/>
      <c r="K23" s="27"/>
      <c r="L23" s="38"/>
      <c r="M23" s="27"/>
    </row>
    <row r="24" spans="1:13" ht="12.75">
      <c r="A24" s="30"/>
      <c r="B24" s="30"/>
      <c r="C24" s="30"/>
      <c r="D24" s="30"/>
      <c r="E24" s="38"/>
      <c r="F24" s="30"/>
      <c r="G24" s="30"/>
      <c r="H24" s="30"/>
      <c r="I24" s="30"/>
      <c r="J24" s="30"/>
      <c r="K24" s="31"/>
      <c r="L24" s="38"/>
      <c r="M24" s="31"/>
    </row>
    <row r="25" spans="1:13" ht="12.75">
      <c r="A25" s="30"/>
      <c r="B25" s="30"/>
      <c r="C25" s="30"/>
      <c r="D25" s="30"/>
      <c r="E25" s="38"/>
      <c r="F25" s="30"/>
      <c r="G25" s="30"/>
      <c r="H25" s="30"/>
      <c r="I25" s="30"/>
      <c r="J25" s="30"/>
      <c r="K25" s="31"/>
      <c r="L25" s="38"/>
      <c r="M25" s="31"/>
    </row>
    <row r="26" spans="1:13" ht="12.75">
      <c r="A26" s="30"/>
      <c r="B26" s="30"/>
      <c r="C26" s="30"/>
      <c r="D26" s="30"/>
      <c r="E26" s="38"/>
      <c r="F26" s="30"/>
      <c r="G26" s="30"/>
      <c r="H26" s="30"/>
      <c r="I26" s="30"/>
      <c r="J26" s="30"/>
      <c r="K26" s="31"/>
      <c r="L26" s="38"/>
      <c r="M26" s="31"/>
    </row>
    <row r="27" spans="1:13" ht="12.75">
      <c r="A27" s="30"/>
      <c r="B27" s="30"/>
      <c r="C27" s="30"/>
      <c r="D27" s="30"/>
      <c r="E27" s="38"/>
      <c r="F27" s="30"/>
      <c r="G27" s="26"/>
      <c r="H27" s="30"/>
      <c r="I27" s="30"/>
      <c r="J27" s="30"/>
      <c r="K27" s="31"/>
      <c r="L27" s="38"/>
      <c r="M27" s="31"/>
    </row>
    <row r="28" spans="1:13" ht="12.75">
      <c r="A28" s="30"/>
      <c r="B28" s="30"/>
      <c r="C28" s="42"/>
      <c r="D28" s="30"/>
      <c r="E28" s="38"/>
      <c r="F28" s="30"/>
      <c r="G28" s="30"/>
      <c r="H28" s="30"/>
      <c r="I28" s="30"/>
      <c r="J28" s="30"/>
      <c r="K28" s="31"/>
      <c r="L28" s="38"/>
      <c r="M28" s="31"/>
    </row>
    <row r="29" spans="1:13" ht="12.75">
      <c r="A29" s="30"/>
      <c r="B29" s="38"/>
      <c r="C29" s="38"/>
      <c r="D29" s="38"/>
      <c r="E29" s="38"/>
      <c r="F29" s="30"/>
      <c r="G29" s="30"/>
      <c r="H29" s="30"/>
      <c r="I29" s="30"/>
      <c r="J29" s="30"/>
      <c r="K29" s="31"/>
      <c r="L29" s="38"/>
      <c r="M29" s="31"/>
    </row>
    <row r="30" spans="1:13" ht="12.75">
      <c r="A30" s="30"/>
      <c r="B30" s="30"/>
      <c r="C30" s="30"/>
      <c r="D30" s="30"/>
      <c r="E30" s="38"/>
      <c r="F30" s="30"/>
      <c r="G30" s="26"/>
      <c r="H30" s="30"/>
      <c r="I30" s="30"/>
      <c r="J30" s="30"/>
      <c r="K30" s="31"/>
      <c r="L30" s="38"/>
      <c r="M30" s="31"/>
    </row>
    <row r="31" spans="1:13" ht="12.75">
      <c r="A31" s="30"/>
      <c r="B31" s="30"/>
      <c r="C31" s="30"/>
      <c r="D31" s="30"/>
      <c r="E31" s="38"/>
      <c r="F31" s="30"/>
      <c r="G31" s="30"/>
      <c r="H31" s="30"/>
      <c r="I31" s="30"/>
      <c r="J31" s="30"/>
      <c r="K31" s="31"/>
      <c r="L31" s="38"/>
      <c r="M31" s="31"/>
    </row>
    <row r="32" spans="1:13" ht="12.75">
      <c r="A32" s="30"/>
      <c r="B32" s="30"/>
      <c r="C32" s="30"/>
      <c r="D32" s="30"/>
      <c r="E32" s="38"/>
      <c r="F32" s="30"/>
      <c r="G32" s="30"/>
      <c r="H32" s="30"/>
      <c r="I32" s="30"/>
      <c r="J32" s="30"/>
      <c r="K32" s="31"/>
      <c r="L32" s="38"/>
      <c r="M32" s="31"/>
    </row>
    <row r="33" spans="1:13" ht="12.75">
      <c r="A33" s="30"/>
      <c r="B33" s="38"/>
      <c r="C33" s="38"/>
      <c r="D33" s="38"/>
      <c r="E33" s="38"/>
      <c r="F33" s="30"/>
      <c r="G33" s="30"/>
      <c r="H33" s="30"/>
      <c r="I33" s="30"/>
      <c r="J33" s="30"/>
      <c r="K33" s="31"/>
      <c r="L33" s="38"/>
      <c r="M33" s="31"/>
    </row>
    <row r="34" spans="1:13" ht="12.75">
      <c r="A34" s="30"/>
      <c r="B34" s="30"/>
      <c r="C34" s="30"/>
      <c r="D34" s="30"/>
      <c r="E34" s="38"/>
      <c r="F34" s="30"/>
      <c r="G34" s="30"/>
      <c r="H34" s="30"/>
      <c r="I34" s="30"/>
      <c r="J34" s="30"/>
      <c r="K34" s="31"/>
      <c r="L34" s="38"/>
      <c r="M34" s="31"/>
    </row>
    <row r="35" spans="1:13" ht="12.75">
      <c r="A35" s="30"/>
      <c r="B35" s="30"/>
      <c r="C35" s="30"/>
      <c r="D35" s="30"/>
      <c r="E35" s="38"/>
      <c r="F35" s="30"/>
      <c r="G35" s="30"/>
      <c r="H35" s="30"/>
      <c r="I35" s="30"/>
      <c r="J35" s="30"/>
      <c r="K35" s="31"/>
      <c r="L35" s="38"/>
      <c r="M35" s="31"/>
    </row>
    <row r="36" spans="1:13" ht="12.75">
      <c r="A36" s="30"/>
      <c r="B36" s="30"/>
      <c r="C36" s="30"/>
      <c r="D36" s="30"/>
      <c r="E36" s="38"/>
      <c r="F36" s="30"/>
      <c r="G36" s="30"/>
      <c r="H36" s="30"/>
      <c r="I36" s="30"/>
      <c r="J36" s="30"/>
      <c r="K36" s="31"/>
      <c r="L36" s="38"/>
      <c r="M36" s="31"/>
    </row>
    <row r="37" spans="1:13" ht="12.75">
      <c r="A37" s="30"/>
      <c r="B37" s="30"/>
      <c r="C37" s="30"/>
      <c r="D37" s="30"/>
      <c r="E37" s="38"/>
      <c r="F37" s="30"/>
      <c r="G37" s="30"/>
      <c r="H37" s="30"/>
      <c r="I37" s="30"/>
      <c r="J37" s="30"/>
      <c r="K37" s="31"/>
      <c r="L37" s="38"/>
      <c r="M37" s="31"/>
    </row>
    <row r="38" spans="1:13" ht="12.75">
      <c r="A38" s="30"/>
      <c r="B38" s="30"/>
      <c r="C38" s="30"/>
      <c r="D38" s="30"/>
      <c r="E38" s="38"/>
      <c r="F38" s="30"/>
      <c r="G38" s="30"/>
      <c r="H38" s="30"/>
      <c r="I38" s="30"/>
      <c r="J38" s="30"/>
      <c r="K38" s="31"/>
      <c r="L38" s="38"/>
      <c r="M38" s="31"/>
    </row>
    <row r="39" spans="1:13" ht="12.75">
      <c r="A39" s="30"/>
      <c r="B39" s="30"/>
      <c r="C39" s="30"/>
      <c r="D39" s="30"/>
      <c r="E39" s="38"/>
      <c r="F39" s="30"/>
      <c r="G39" s="30"/>
      <c r="H39" s="30"/>
      <c r="I39" s="30"/>
      <c r="J39" s="30"/>
      <c r="K39" s="31"/>
      <c r="L39" s="38"/>
      <c r="M39" s="31"/>
    </row>
    <row r="40" spans="1:13" ht="12.75">
      <c r="A40" s="30"/>
      <c r="B40" s="30"/>
      <c r="C40" s="30"/>
      <c r="D40" s="30"/>
      <c r="E40" s="38"/>
      <c r="F40" s="30"/>
      <c r="G40" s="30"/>
      <c r="H40" s="30"/>
      <c r="I40" s="30"/>
      <c r="J40" s="30"/>
      <c r="K40" s="31"/>
      <c r="L40" s="38"/>
      <c r="M40" s="31"/>
    </row>
    <row r="41" spans="1:13" ht="12.75">
      <c r="A41" s="30"/>
      <c r="B41" s="38"/>
      <c r="C41" s="38"/>
      <c r="D41" s="38"/>
      <c r="E41" s="38"/>
      <c r="F41" s="30"/>
      <c r="G41" s="26"/>
      <c r="H41" s="30"/>
      <c r="I41" s="30"/>
      <c r="J41" s="30"/>
      <c r="K41" s="31"/>
      <c r="L41" s="38"/>
      <c r="M41" s="31"/>
    </row>
    <row r="42" spans="1:13" ht="12.75">
      <c r="A42" s="30"/>
      <c r="B42" s="30"/>
      <c r="C42" s="30"/>
      <c r="D42" s="30"/>
      <c r="E42" s="38"/>
      <c r="F42" s="30"/>
      <c r="G42" s="30"/>
      <c r="H42" s="30"/>
      <c r="I42" s="30"/>
      <c r="J42" s="30"/>
      <c r="K42" s="31"/>
      <c r="L42" s="38"/>
      <c r="M42" s="31"/>
    </row>
    <row r="43" spans="1:13" ht="12.75">
      <c r="A43" s="30"/>
      <c r="B43" s="30"/>
      <c r="C43" s="30"/>
      <c r="D43" s="30"/>
      <c r="E43" s="38"/>
      <c r="F43" s="30"/>
      <c r="G43" s="30"/>
      <c r="H43" s="30"/>
      <c r="I43" s="30"/>
      <c r="J43" s="30"/>
      <c r="K43" s="31"/>
      <c r="L43" s="38"/>
      <c r="M43" s="31"/>
    </row>
    <row r="44" spans="1:13" ht="12.75">
      <c r="A44" s="30"/>
      <c r="B44" s="30"/>
      <c r="C44" s="30"/>
      <c r="D44" s="30"/>
      <c r="E44" s="38"/>
      <c r="F44" s="30"/>
      <c r="G44" s="30"/>
      <c r="H44" s="30"/>
      <c r="I44" s="30"/>
      <c r="J44" s="30"/>
      <c r="K44" s="31"/>
      <c r="L44" s="38"/>
      <c r="M44" s="31"/>
    </row>
    <row r="45" spans="1:13" ht="12.75">
      <c r="A45" s="30"/>
      <c r="B45" s="30"/>
      <c r="C45" s="30"/>
      <c r="D45" s="30"/>
      <c r="E45" s="38"/>
      <c r="F45" s="30"/>
      <c r="G45" s="30"/>
      <c r="H45" s="30"/>
      <c r="I45" s="30"/>
      <c r="J45" s="30"/>
      <c r="K45" s="31"/>
      <c r="L45" s="38"/>
      <c r="M45" s="31"/>
    </row>
    <row r="46" spans="1:13" ht="12.75">
      <c r="A46" s="30"/>
      <c r="B46" s="30"/>
      <c r="C46" s="30"/>
      <c r="D46" s="30"/>
      <c r="E46" s="38"/>
      <c r="F46" s="30"/>
      <c r="G46" s="30"/>
      <c r="H46" s="30"/>
      <c r="I46" s="30"/>
      <c r="J46" s="30"/>
      <c r="K46" s="31"/>
      <c r="L46" s="38"/>
      <c r="M46" s="31"/>
    </row>
    <row r="47" spans="1:13" ht="12.75">
      <c r="A47" s="30"/>
      <c r="B47" s="30"/>
      <c r="C47" s="30"/>
      <c r="D47" s="30"/>
      <c r="E47" s="38"/>
      <c r="F47" s="30"/>
      <c r="G47" s="30"/>
      <c r="H47" s="30"/>
      <c r="I47" s="30"/>
      <c r="J47" s="30"/>
      <c r="K47" s="31"/>
      <c r="L47" s="38"/>
      <c r="M47" s="31"/>
    </row>
    <row r="48" spans="1:13" ht="12.75">
      <c r="A48" s="30"/>
      <c r="B48" s="38"/>
      <c r="C48" s="38"/>
      <c r="D48" s="38"/>
      <c r="E48" s="38"/>
      <c r="F48" s="30"/>
      <c r="G48" s="30"/>
      <c r="H48" s="30"/>
      <c r="I48" s="30"/>
      <c r="J48" s="30"/>
      <c r="K48" s="31"/>
      <c r="L48" s="38"/>
      <c r="M48" s="31"/>
    </row>
    <row r="49" spans="1:13" ht="12.75">
      <c r="A49" s="30"/>
      <c r="B49" s="30"/>
      <c r="C49" s="30"/>
      <c r="D49" s="30"/>
      <c r="E49" s="30"/>
      <c r="F49" s="30"/>
      <c r="G49" s="26"/>
      <c r="H49" s="30"/>
      <c r="I49" s="30"/>
      <c r="J49" s="30"/>
      <c r="K49" s="31"/>
      <c r="L49" s="38"/>
      <c r="M49" s="31"/>
    </row>
    <row r="50" spans="1:13" ht="12.75">
      <c r="A50" s="30"/>
      <c r="B50" s="30"/>
      <c r="C50" s="30"/>
      <c r="D50" s="30"/>
      <c r="E50" s="38"/>
      <c r="F50" s="30"/>
      <c r="G50" s="30"/>
      <c r="H50" s="30"/>
      <c r="I50" s="30"/>
      <c r="J50" s="30"/>
      <c r="K50" s="31"/>
      <c r="L50" s="38"/>
      <c r="M50" s="31"/>
    </row>
    <row r="51" spans="1:13" ht="12.75">
      <c r="A51" s="30"/>
      <c r="B51" s="38"/>
      <c r="C51" s="38"/>
      <c r="D51" s="38"/>
      <c r="E51" s="38"/>
      <c r="F51" s="30"/>
      <c r="G51" s="38"/>
      <c r="H51" s="30"/>
      <c r="I51" s="30"/>
      <c r="J51" s="30"/>
      <c r="K51" s="31"/>
      <c r="L51" s="38"/>
      <c r="M51" s="3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4.8515625" style="0" customWidth="1"/>
    <col min="2" max="2" width="7.7109375" style="0" customWidth="1"/>
    <col min="3" max="3" width="22.57421875" style="0" customWidth="1"/>
    <col min="4" max="4" width="11.7109375" style="0" customWidth="1"/>
    <col min="5" max="5" width="7.421875" style="0" customWidth="1"/>
    <col min="6" max="6" width="7.7109375" style="0" customWidth="1"/>
    <col min="7" max="7" width="8.421875" style="0" customWidth="1"/>
    <col min="8" max="8" width="9.00390625" style="0" customWidth="1"/>
    <col min="9" max="9" width="0" style="0" hidden="1" customWidth="1"/>
    <col min="10" max="10" width="8.421875" style="0" customWidth="1"/>
    <col min="11" max="11" width="9.28125" style="0" customWidth="1"/>
    <col min="12" max="12" width="4.28125" style="0" customWidth="1"/>
  </cols>
  <sheetData>
    <row r="1" ht="20.25">
      <c r="A1" s="5" t="s">
        <v>397</v>
      </c>
    </row>
    <row r="3" spans="1:13" ht="12.75">
      <c r="A3" s="30"/>
      <c r="B3" s="30"/>
      <c r="C3" s="30"/>
      <c r="D3" s="30"/>
      <c r="E3" s="38"/>
      <c r="F3" s="30"/>
      <c r="G3" s="26"/>
      <c r="H3" s="30"/>
      <c r="I3" s="30"/>
      <c r="J3" s="30"/>
      <c r="K3" s="31"/>
      <c r="L3" s="38"/>
      <c r="M3" s="31"/>
    </row>
    <row r="4" spans="1:13" ht="12.75">
      <c r="A4" s="30"/>
      <c r="B4" s="30"/>
      <c r="C4" s="30"/>
      <c r="D4" s="30"/>
      <c r="E4" s="38"/>
      <c r="F4" s="30"/>
      <c r="G4" s="30"/>
      <c r="H4" s="30"/>
      <c r="I4" s="30"/>
      <c r="J4" s="30"/>
      <c r="K4" s="31"/>
      <c r="L4" s="38"/>
      <c r="M4" s="31"/>
    </row>
    <row r="5" spans="1:13" ht="12.75">
      <c r="A5" s="30"/>
      <c r="B5" s="30"/>
      <c r="C5" s="30"/>
      <c r="D5" s="30"/>
      <c r="E5" s="38"/>
      <c r="F5" s="30"/>
      <c r="G5" s="26"/>
      <c r="H5" s="30"/>
      <c r="I5" s="30"/>
      <c r="J5" s="30"/>
      <c r="K5" s="31"/>
      <c r="L5" s="38"/>
      <c r="M5" s="31"/>
    </row>
    <row r="6" spans="1:13" ht="12.75">
      <c r="A6" s="30"/>
      <c r="B6" s="30"/>
      <c r="C6" s="30"/>
      <c r="D6" s="30"/>
      <c r="E6" s="38"/>
      <c r="F6" s="30"/>
      <c r="G6" s="38"/>
      <c r="H6" s="30"/>
      <c r="I6" s="30"/>
      <c r="J6" s="30"/>
      <c r="K6" s="31"/>
      <c r="L6" s="38"/>
      <c r="M6" s="31"/>
    </row>
    <row r="7" spans="1:13" ht="12.75">
      <c r="A7" s="30"/>
      <c r="B7" s="30"/>
      <c r="C7" s="30"/>
      <c r="D7" s="30"/>
      <c r="E7" s="38"/>
      <c r="F7" s="30"/>
      <c r="G7" s="26"/>
      <c r="H7" s="30"/>
      <c r="I7" s="30"/>
      <c r="J7" s="30"/>
      <c r="K7" s="31"/>
      <c r="L7" s="38"/>
      <c r="M7" s="31"/>
    </row>
    <row r="8" spans="1:13" ht="12.75">
      <c r="A8" s="30"/>
      <c r="B8" s="30"/>
      <c r="C8" s="38"/>
      <c r="D8" s="38"/>
      <c r="E8" s="38"/>
      <c r="F8" s="30"/>
      <c r="G8" s="26"/>
      <c r="H8" s="30"/>
      <c r="I8" s="30"/>
      <c r="J8" s="30"/>
      <c r="K8" s="31"/>
      <c r="L8" s="38"/>
      <c r="M8" s="31"/>
    </row>
    <row r="9" spans="1:13" ht="12.75">
      <c r="A9" s="30"/>
      <c r="B9" s="30"/>
      <c r="C9" s="42"/>
      <c r="D9" s="30"/>
      <c r="E9" s="38"/>
      <c r="F9" s="30"/>
      <c r="G9" s="30"/>
      <c r="H9" s="30"/>
      <c r="I9" s="30"/>
      <c r="J9" s="30"/>
      <c r="K9" s="31"/>
      <c r="L9" s="38"/>
      <c r="M9" s="31"/>
    </row>
    <row r="10" spans="1:13" ht="12.75">
      <c r="A10" s="30"/>
      <c r="B10" s="30"/>
      <c r="C10" s="30"/>
      <c r="D10" s="30"/>
      <c r="E10" s="38"/>
      <c r="F10" s="30"/>
      <c r="G10" s="26"/>
      <c r="H10" s="30"/>
      <c r="I10" s="30"/>
      <c r="J10" s="30"/>
      <c r="K10" s="31"/>
      <c r="L10" s="38"/>
      <c r="M10" s="31"/>
    </row>
    <row r="11" spans="1:13" ht="12.75">
      <c r="A11" s="30"/>
      <c r="B11" s="30"/>
      <c r="C11" s="30"/>
      <c r="E11" s="38"/>
      <c r="F11" s="30"/>
      <c r="G11" s="30"/>
      <c r="H11" s="30"/>
      <c r="I11" s="30"/>
      <c r="J11" s="30"/>
      <c r="K11" s="31"/>
      <c r="L11" s="38"/>
      <c r="M11" s="31"/>
    </row>
    <row r="12" spans="1:13" ht="12.75">
      <c r="A12" s="30"/>
      <c r="B12" s="30"/>
      <c r="C12" s="30"/>
      <c r="D12" s="30"/>
      <c r="E12" s="38"/>
      <c r="F12" s="30"/>
      <c r="G12" s="26"/>
      <c r="H12" s="30"/>
      <c r="I12" s="30"/>
      <c r="J12" s="30"/>
      <c r="K12" s="31"/>
      <c r="L12" s="38"/>
      <c r="M12" s="31"/>
    </row>
    <row r="13" spans="1:13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1"/>
      <c r="L13" s="38"/>
      <c r="M13" s="31"/>
    </row>
    <row r="14" spans="1:13" ht="12.75">
      <c r="A14" s="30"/>
      <c r="C14" s="38"/>
      <c r="D14" s="38"/>
      <c r="E14" s="38"/>
      <c r="F14" s="30"/>
      <c r="G14" s="26"/>
      <c r="H14" s="30"/>
      <c r="I14" s="30"/>
      <c r="J14" s="30"/>
      <c r="K14" s="31"/>
      <c r="L14" s="38"/>
      <c r="M14" s="31"/>
    </row>
    <row r="15" spans="1:13" ht="12.75">
      <c r="A15" s="30"/>
      <c r="B15" s="30"/>
      <c r="C15" s="30"/>
      <c r="D15" s="30"/>
      <c r="E15" s="38"/>
      <c r="F15" s="30"/>
      <c r="G15" s="30"/>
      <c r="H15" s="30"/>
      <c r="I15" s="30"/>
      <c r="J15" s="30"/>
      <c r="K15" s="31"/>
      <c r="L15" s="38"/>
      <c r="M15" s="31"/>
    </row>
    <row r="16" spans="1:13" ht="12.75">
      <c r="A16" s="30"/>
      <c r="B16" s="30"/>
      <c r="C16" s="30"/>
      <c r="D16" s="30"/>
      <c r="E16" s="38"/>
      <c r="F16" s="30"/>
      <c r="G16" s="30"/>
      <c r="H16" s="30"/>
      <c r="I16" s="30"/>
      <c r="J16" s="30"/>
      <c r="K16" s="31"/>
      <c r="L16" s="38"/>
      <c r="M16" s="31"/>
    </row>
    <row r="17" spans="1:13" ht="12.75">
      <c r="A17" s="30"/>
      <c r="B17" s="30"/>
      <c r="C17" s="30"/>
      <c r="D17" s="30"/>
      <c r="E17" s="38"/>
      <c r="F17" s="30"/>
      <c r="G17" s="30"/>
      <c r="H17" s="30"/>
      <c r="I17" s="30"/>
      <c r="J17" s="30"/>
      <c r="K17" s="31"/>
      <c r="L17" s="38"/>
      <c r="M17" s="31"/>
    </row>
    <row r="18" spans="1:13" ht="12.75">
      <c r="A18" s="30"/>
      <c r="B18" s="30"/>
      <c r="C18" s="30"/>
      <c r="D18" s="30"/>
      <c r="E18" s="38"/>
      <c r="F18" s="30"/>
      <c r="G18" s="30"/>
      <c r="H18" s="30"/>
      <c r="I18" s="30"/>
      <c r="J18" s="30"/>
      <c r="K18" s="31"/>
      <c r="L18" s="30"/>
      <c r="M18" s="31"/>
    </row>
    <row r="19" spans="1:13" ht="12.75">
      <c r="A19" s="30"/>
      <c r="B19" s="38"/>
      <c r="C19" s="38"/>
      <c r="D19" s="38"/>
      <c r="E19" s="38"/>
      <c r="F19" s="30"/>
      <c r="G19" s="30"/>
      <c r="H19" s="30"/>
      <c r="I19" s="30"/>
      <c r="J19" s="30"/>
      <c r="K19" s="31"/>
      <c r="L19" s="38"/>
      <c r="M19" s="31"/>
    </row>
    <row r="20" spans="1:13" ht="12.75">
      <c r="A20" s="30"/>
      <c r="B20" s="30"/>
      <c r="C20" s="30"/>
      <c r="D20" s="30"/>
      <c r="E20" s="38"/>
      <c r="F20" s="30"/>
      <c r="G20" s="26"/>
      <c r="H20" s="30"/>
      <c r="I20" s="30"/>
      <c r="J20" s="30"/>
      <c r="K20" s="31"/>
      <c r="L20" s="38"/>
      <c r="M20" s="31"/>
    </row>
    <row r="21" spans="1:13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1"/>
      <c r="L21" s="38"/>
      <c r="M21" s="31"/>
    </row>
    <row r="22" spans="1:13" ht="12.75">
      <c r="A22" s="30"/>
      <c r="B22" s="30"/>
      <c r="C22" s="30"/>
      <c r="D22" s="30"/>
      <c r="E22" s="38"/>
      <c r="F22" s="30"/>
      <c r="G22" s="30"/>
      <c r="H22" s="30"/>
      <c r="I22" s="30"/>
      <c r="J22" s="30"/>
      <c r="K22" s="31"/>
      <c r="L22" s="38"/>
      <c r="M22" s="31"/>
    </row>
    <row r="23" spans="1:13" ht="12.75">
      <c r="A23" s="30"/>
      <c r="B23" s="30"/>
      <c r="C23" s="30"/>
      <c r="D23" s="30"/>
      <c r="E23" s="38"/>
      <c r="F23" s="30"/>
      <c r="G23" s="30"/>
      <c r="H23" s="30"/>
      <c r="I23" s="30"/>
      <c r="J23" s="30"/>
      <c r="K23" s="31"/>
      <c r="L23" s="38"/>
      <c r="M23" s="31"/>
    </row>
    <row r="24" spans="1:13" ht="12.75">
      <c r="A24" s="30"/>
      <c r="B24" s="30"/>
      <c r="C24" s="30"/>
      <c r="D24" s="30"/>
      <c r="E24" s="38"/>
      <c r="F24" s="30"/>
      <c r="G24" s="26"/>
      <c r="H24" s="30"/>
      <c r="I24" s="30"/>
      <c r="J24" s="30"/>
      <c r="K24" s="31"/>
      <c r="L24" s="38"/>
      <c r="M24" s="31"/>
    </row>
    <row r="25" spans="1:13" ht="12.75">
      <c r="A25" s="30"/>
      <c r="B25" s="30"/>
      <c r="C25" s="30"/>
      <c r="D25" s="30"/>
      <c r="E25" s="38"/>
      <c r="F25" s="30"/>
      <c r="G25" s="30"/>
      <c r="H25" s="30"/>
      <c r="I25" s="30"/>
      <c r="J25" s="30"/>
      <c r="K25" s="31"/>
      <c r="L25" s="38"/>
      <c r="M25" s="31"/>
    </row>
    <row r="26" spans="1:13" ht="12.75">
      <c r="A26" s="30"/>
      <c r="B26" s="30"/>
      <c r="C26" s="30"/>
      <c r="D26" s="30"/>
      <c r="E26" s="38"/>
      <c r="F26" s="30"/>
      <c r="G26" s="30"/>
      <c r="H26" s="30"/>
      <c r="I26" s="30"/>
      <c r="J26" s="30"/>
      <c r="K26" s="31"/>
      <c r="L26" s="38"/>
      <c r="M26" s="31"/>
    </row>
    <row r="27" spans="1:13" ht="12.75">
      <c r="A27" s="30"/>
      <c r="B27" s="26"/>
      <c r="C27" s="26"/>
      <c r="D27" s="26"/>
      <c r="E27" s="26"/>
      <c r="F27" s="30"/>
      <c r="G27" s="26"/>
      <c r="H27" s="26"/>
      <c r="I27" s="26"/>
      <c r="J27" s="26"/>
      <c r="K27" s="27"/>
      <c r="L27" s="38"/>
      <c r="M27" s="27"/>
    </row>
    <row r="28" spans="1:13" ht="12.75">
      <c r="A28" s="30"/>
      <c r="B28" s="30"/>
      <c r="C28" s="30"/>
      <c r="D28" s="30"/>
      <c r="E28" s="38"/>
      <c r="F28" s="30"/>
      <c r="G28" s="30"/>
      <c r="H28" s="30"/>
      <c r="I28" s="30"/>
      <c r="J28" s="30"/>
      <c r="K28" s="31"/>
      <c r="L28" s="38"/>
      <c r="M28" s="31"/>
    </row>
    <row r="29" spans="1:13" ht="12.75">
      <c r="A29" s="30"/>
      <c r="B29" s="38"/>
      <c r="C29" s="38"/>
      <c r="D29" s="38"/>
      <c r="E29" s="38"/>
      <c r="F29" s="30"/>
      <c r="G29" s="38"/>
      <c r="H29" s="30"/>
      <c r="I29" s="30"/>
      <c r="J29" s="30"/>
      <c r="K29" s="31"/>
      <c r="L29" s="38"/>
      <c r="M29" s="3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7" sqref="J37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R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0.421875" style="0" customWidth="1"/>
    <col min="3" max="3" width="10.421875" style="0" customWidth="1"/>
    <col min="4" max="18" width="5.8515625" style="0" customWidth="1"/>
  </cols>
  <sheetData>
    <row r="1" spans="1:2" ht="25.5">
      <c r="A1" s="2" t="s">
        <v>398</v>
      </c>
      <c r="B1" s="2"/>
    </row>
    <row r="2" spans="1:17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3" t="s">
        <v>0</v>
      </c>
      <c r="B3" s="3" t="s">
        <v>2</v>
      </c>
      <c r="C3" s="3" t="s">
        <v>3</v>
      </c>
      <c r="D3" s="82" t="s">
        <v>459</v>
      </c>
      <c r="E3" s="82" t="s">
        <v>460</v>
      </c>
      <c r="F3" s="82" t="s">
        <v>461</v>
      </c>
      <c r="G3" s="82" t="s">
        <v>462</v>
      </c>
      <c r="H3" s="82" t="s">
        <v>463</v>
      </c>
      <c r="I3" s="82" t="s">
        <v>464</v>
      </c>
      <c r="J3" s="82" t="s">
        <v>465</v>
      </c>
      <c r="K3" s="82" t="s">
        <v>466</v>
      </c>
      <c r="L3" s="82" t="s">
        <v>467</v>
      </c>
      <c r="M3" s="82" t="s">
        <v>468</v>
      </c>
      <c r="N3" s="82" t="s">
        <v>469</v>
      </c>
      <c r="O3" s="82" t="s">
        <v>470</v>
      </c>
      <c r="P3" s="82" t="s">
        <v>471</v>
      </c>
      <c r="Q3" s="3"/>
    </row>
    <row r="4" spans="1:18" ht="12.75">
      <c r="A4" s="6"/>
      <c r="B4" s="6"/>
      <c r="C4" s="6"/>
      <c r="D4" s="10" t="s">
        <v>441</v>
      </c>
      <c r="E4" s="83" t="s">
        <v>472</v>
      </c>
      <c r="F4" s="10" t="s">
        <v>442</v>
      </c>
      <c r="G4" s="10" t="s">
        <v>443</v>
      </c>
      <c r="H4" s="83" t="s">
        <v>17</v>
      </c>
      <c r="I4" s="10" t="s">
        <v>444</v>
      </c>
      <c r="J4" s="10" t="s">
        <v>445</v>
      </c>
      <c r="K4" s="10" t="s">
        <v>441</v>
      </c>
      <c r="L4" s="10" t="s">
        <v>443</v>
      </c>
      <c r="M4" s="83" t="s">
        <v>473</v>
      </c>
      <c r="N4" s="83" t="s">
        <v>17</v>
      </c>
      <c r="O4" s="10" t="s">
        <v>446</v>
      </c>
      <c r="P4" s="10" t="s">
        <v>443</v>
      </c>
      <c r="Q4" s="3"/>
      <c r="R4" s="26" t="s">
        <v>381</v>
      </c>
    </row>
    <row r="5" spans="1:18" ht="12.75">
      <c r="A5" s="3"/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7" t="s">
        <v>297</v>
      </c>
      <c r="R5" s="73" t="s">
        <v>382</v>
      </c>
    </row>
    <row r="6" spans="1:17" ht="12.75">
      <c r="A6" s="3"/>
      <c r="B6" s="9" t="s">
        <v>46</v>
      </c>
      <c r="C6" s="9" t="s">
        <v>24</v>
      </c>
      <c r="D6" s="10">
        <v>1</v>
      </c>
      <c r="E6" s="10">
        <v>2</v>
      </c>
      <c r="F6" s="10">
        <v>2</v>
      </c>
      <c r="G6" s="10"/>
      <c r="H6" s="10"/>
      <c r="I6" s="10"/>
      <c r="J6" s="10"/>
      <c r="K6" s="11"/>
      <c r="L6" s="10"/>
      <c r="M6" s="10"/>
      <c r="N6" s="10"/>
      <c r="O6" s="10"/>
      <c r="P6" s="10"/>
      <c r="Q6" s="8">
        <f aca="true" t="shared" si="0" ref="Q6:Q18">SUM(D6:P6)</f>
        <v>5</v>
      </c>
    </row>
    <row r="7" spans="1:17" ht="12.75">
      <c r="A7" s="3"/>
      <c r="B7" s="9" t="s">
        <v>380</v>
      </c>
      <c r="C7" s="9" t="s">
        <v>19</v>
      </c>
      <c r="D7" s="10">
        <v>2</v>
      </c>
      <c r="E7" s="10"/>
      <c r="F7" s="10"/>
      <c r="G7" s="10">
        <v>2</v>
      </c>
      <c r="H7" s="10">
        <v>2</v>
      </c>
      <c r="I7" s="10"/>
      <c r="J7" s="10"/>
      <c r="K7" s="11"/>
      <c r="L7" s="10"/>
      <c r="M7" s="10"/>
      <c r="N7" s="10"/>
      <c r="O7" s="10"/>
      <c r="P7" s="10"/>
      <c r="Q7" s="8">
        <f t="shared" si="0"/>
        <v>6</v>
      </c>
    </row>
    <row r="8" spans="1:17" ht="12.75">
      <c r="A8" s="3"/>
      <c r="B8" s="9" t="s">
        <v>433</v>
      </c>
      <c r="C8" s="9" t="s">
        <v>24</v>
      </c>
      <c r="D8" s="10">
        <v>1</v>
      </c>
      <c r="E8" s="10"/>
      <c r="F8" s="10"/>
      <c r="G8" s="10"/>
      <c r="H8" s="10"/>
      <c r="I8" s="10"/>
      <c r="J8" s="10"/>
      <c r="K8" s="11"/>
      <c r="L8" s="10"/>
      <c r="M8" s="10"/>
      <c r="N8" s="10"/>
      <c r="O8" s="10"/>
      <c r="P8" s="10"/>
      <c r="Q8" s="8">
        <f t="shared" si="0"/>
        <v>1</v>
      </c>
    </row>
    <row r="9" spans="1:17" ht="12.75">
      <c r="A9" s="3"/>
      <c r="B9" s="9" t="s">
        <v>135</v>
      </c>
      <c r="C9" s="9" t="s">
        <v>12</v>
      </c>
      <c r="D9" s="10"/>
      <c r="E9" s="10"/>
      <c r="F9" s="10"/>
      <c r="G9" s="10">
        <v>1</v>
      </c>
      <c r="H9" s="10">
        <v>2</v>
      </c>
      <c r="I9" s="10"/>
      <c r="J9" s="10"/>
      <c r="K9" s="11"/>
      <c r="L9" s="10"/>
      <c r="M9" s="10"/>
      <c r="N9" s="10"/>
      <c r="O9" s="10"/>
      <c r="P9" s="10"/>
      <c r="Q9" s="8">
        <f t="shared" si="0"/>
        <v>3</v>
      </c>
    </row>
    <row r="10" spans="1:17" ht="12.75">
      <c r="A10" s="3"/>
      <c r="B10" s="9"/>
      <c r="C10" s="9"/>
      <c r="D10" s="10"/>
      <c r="E10" s="10"/>
      <c r="F10" s="10"/>
      <c r="G10" s="10"/>
      <c r="H10" s="10"/>
      <c r="I10" s="10"/>
      <c r="J10" s="10"/>
      <c r="K10" s="11"/>
      <c r="L10" s="10"/>
      <c r="M10" s="10"/>
      <c r="N10" s="10"/>
      <c r="O10" s="10"/>
      <c r="P10" s="10"/>
      <c r="Q10" s="8">
        <f t="shared" si="0"/>
        <v>0</v>
      </c>
    </row>
    <row r="11" spans="1:17" ht="12.75">
      <c r="A11" s="3"/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>
        <f t="shared" si="0"/>
        <v>0</v>
      </c>
    </row>
    <row r="12" spans="1:17" ht="12.75">
      <c r="A12" s="3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8">
        <f t="shared" si="0"/>
        <v>0</v>
      </c>
    </row>
    <row r="13" spans="1:17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10"/>
      <c r="L13" s="10"/>
      <c r="M13" s="10"/>
      <c r="N13" s="10"/>
      <c r="O13" s="10"/>
      <c r="P13" s="3"/>
      <c r="Q13" s="8">
        <f t="shared" si="0"/>
        <v>0</v>
      </c>
    </row>
    <row r="14" spans="1:17" ht="12.75">
      <c r="A14" s="3"/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8">
        <f t="shared" si="0"/>
        <v>0</v>
      </c>
    </row>
    <row r="15" spans="1:17" ht="12.75">
      <c r="A15" s="3"/>
      <c r="B15" s="9"/>
      <c r="C15" s="9"/>
      <c r="D15" s="10"/>
      <c r="E15" s="10"/>
      <c r="F15" s="10"/>
      <c r="G15" s="10"/>
      <c r="H15" s="10"/>
      <c r="I15" s="10"/>
      <c r="J15" s="10"/>
      <c r="K15" s="11"/>
      <c r="L15" s="10"/>
      <c r="M15" s="10"/>
      <c r="N15" s="10"/>
      <c r="O15" s="10"/>
      <c r="P15" s="10"/>
      <c r="Q15" s="8">
        <f t="shared" si="0"/>
        <v>0</v>
      </c>
    </row>
    <row r="16" spans="1:17" ht="12.75">
      <c r="A16" s="3"/>
      <c r="B16" s="9"/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8">
        <f t="shared" si="0"/>
        <v>0</v>
      </c>
    </row>
    <row r="17" spans="1:17" ht="12.75">
      <c r="A17" s="3"/>
      <c r="B17" s="9"/>
      <c r="C17" s="9"/>
      <c r="D17" s="10"/>
      <c r="E17" s="10"/>
      <c r="F17" s="10"/>
      <c r="G17" s="10"/>
      <c r="H17" s="10"/>
      <c r="I17" s="10"/>
      <c r="J17" s="10"/>
      <c r="K17" s="11"/>
      <c r="L17" s="10"/>
      <c r="M17" s="10"/>
      <c r="N17" s="10"/>
      <c r="O17" s="10"/>
      <c r="P17" s="10"/>
      <c r="Q17" s="8">
        <f t="shared" si="0"/>
        <v>0</v>
      </c>
    </row>
    <row r="18" spans="1:17" ht="12.75">
      <c r="A18" s="3"/>
      <c r="B18" s="9"/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8">
        <f t="shared" si="0"/>
        <v>0</v>
      </c>
    </row>
    <row r="19" spans="1:17" ht="12.75">
      <c r="A19" s="3"/>
      <c r="B19" s="3"/>
      <c r="C19" s="3"/>
      <c r="D19" s="10"/>
      <c r="E19" s="10"/>
      <c r="F19" s="10"/>
      <c r="G19" s="10"/>
      <c r="H19" s="10"/>
      <c r="I19" s="10"/>
      <c r="J19" s="10"/>
      <c r="K19" s="11"/>
      <c r="L19" s="10"/>
      <c r="M19" s="10"/>
      <c r="N19" s="10"/>
      <c r="O19" s="10"/>
      <c r="P19" s="10"/>
      <c r="Q19" s="8">
        <f>SUM(D19:P19)</f>
        <v>0</v>
      </c>
    </row>
    <row r="20" spans="1:17" ht="12.75">
      <c r="A20" s="3"/>
      <c r="B20" s="3"/>
      <c r="C20" s="3"/>
      <c r="D20" s="10"/>
      <c r="E20" s="10"/>
      <c r="F20" s="10"/>
      <c r="G20" s="10"/>
      <c r="H20" s="10"/>
      <c r="I20" s="10"/>
      <c r="J20" s="10"/>
      <c r="K20" s="11"/>
      <c r="L20" s="10"/>
      <c r="M20" s="10"/>
      <c r="N20" s="10"/>
      <c r="O20" s="10"/>
      <c r="P20" s="10"/>
      <c r="Q20" s="8">
        <f>SUM(D20:P20)</f>
        <v>0</v>
      </c>
    </row>
    <row r="21" spans="1:17" ht="12.75">
      <c r="A21" s="3"/>
      <c r="B21" s="3"/>
      <c r="C21" s="3"/>
      <c r="D21" s="10"/>
      <c r="E21" s="10"/>
      <c r="F21" s="10"/>
      <c r="G21" s="10"/>
      <c r="H21" s="10"/>
      <c r="I21" s="10"/>
      <c r="J21" s="10"/>
      <c r="K21" s="11"/>
      <c r="L21" s="10"/>
      <c r="M21" s="10"/>
      <c r="N21" s="10"/>
      <c r="O21" s="10"/>
      <c r="P21" s="10"/>
      <c r="Q21" s="8">
        <f>SUM(D21:P21)</f>
        <v>0</v>
      </c>
    </row>
    <row r="22" spans="1:17" ht="12.75">
      <c r="A22" s="3"/>
      <c r="B22" s="3"/>
      <c r="C22" s="3"/>
      <c r="D22" s="10"/>
      <c r="E22" s="10"/>
      <c r="F22" s="10"/>
      <c r="G22" s="10"/>
      <c r="H22" s="10"/>
      <c r="I22" s="10"/>
      <c r="J22" s="10"/>
      <c r="K22" s="11"/>
      <c r="L22" s="10"/>
      <c r="M22" s="10"/>
      <c r="N22" s="10"/>
      <c r="O22" s="10"/>
      <c r="P22" s="10"/>
      <c r="Q22" s="8">
        <f>SUM(D22:P22)</f>
        <v>0</v>
      </c>
    </row>
    <row r="23" spans="1:17" ht="12.75">
      <c r="A23" s="3"/>
      <c r="B23" s="3"/>
      <c r="C23" s="3"/>
      <c r="D23" s="10"/>
      <c r="E23" s="10"/>
      <c r="F23" s="10"/>
      <c r="G23" s="10"/>
      <c r="H23" s="10"/>
      <c r="I23" s="10"/>
      <c r="J23" s="10"/>
      <c r="K23" s="11"/>
      <c r="L23" s="10"/>
      <c r="M23" s="10"/>
      <c r="N23" s="10"/>
      <c r="O23" s="10"/>
      <c r="P23" s="10"/>
      <c r="Q23" s="8"/>
    </row>
    <row r="24" spans="1:17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31" ht="12.75">
      <c r="Q31" s="1"/>
    </row>
    <row r="32" spans="2:17" ht="12.7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1"/>
    </row>
    <row r="33" spans="2:17" ht="12.75"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1"/>
    </row>
    <row r="34" spans="2:17" ht="12.75">
      <c r="B34" s="85"/>
      <c r="C34" s="86"/>
      <c r="D34" s="85"/>
      <c r="E34" s="85"/>
      <c r="F34" s="86"/>
      <c r="G34" s="85"/>
      <c r="H34" s="85"/>
      <c r="I34" s="85"/>
      <c r="J34" s="85"/>
      <c r="K34" s="86"/>
      <c r="L34" s="86"/>
      <c r="M34" s="85"/>
      <c r="N34" s="85"/>
      <c r="O34" s="85"/>
      <c r="P34" s="85"/>
      <c r="Q34" s="1"/>
    </row>
    <row r="35" spans="2:17" ht="12.75">
      <c r="B35" s="21"/>
      <c r="C35" s="21"/>
      <c r="D35" s="21"/>
      <c r="E35" s="21"/>
      <c r="F35" s="21"/>
      <c r="G35" s="21"/>
      <c r="H35" s="21"/>
      <c r="I35" s="21"/>
      <c r="J35" s="21"/>
      <c r="K35" s="25"/>
      <c r="L35" s="21"/>
      <c r="M35" s="21"/>
      <c r="N35" s="21"/>
      <c r="O35" s="21"/>
      <c r="P35" s="21"/>
      <c r="Q35" s="1"/>
    </row>
    <row r="36" spans="11:17" ht="12.75">
      <c r="K36" s="1"/>
      <c r="Q36" s="1"/>
    </row>
    <row r="37" spans="11:17" ht="12.75">
      <c r="K37" s="1"/>
      <c r="Q37" s="1"/>
    </row>
    <row r="38" spans="11:17" ht="12.75">
      <c r="K38" s="1"/>
      <c r="Q38" s="1"/>
    </row>
    <row r="39" spans="11:17" ht="12.75">
      <c r="K39" s="1"/>
      <c r="Q39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Z11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9.57421875" style="0" customWidth="1"/>
    <col min="3" max="3" width="5.140625" style="0" customWidth="1"/>
    <col min="4" max="16" width="6.00390625" style="0" customWidth="1"/>
    <col min="17" max="17" width="7.00390625" style="0" customWidth="1"/>
    <col min="18" max="18" width="9.140625" style="0" customWidth="1"/>
    <col min="19" max="19" width="7.140625" style="0" customWidth="1"/>
    <col min="20" max="23" width="9.140625" style="0" customWidth="1"/>
    <col min="24" max="24" width="14.8515625" style="0" customWidth="1"/>
  </cols>
  <sheetData>
    <row r="1" spans="1:2" ht="25.5">
      <c r="A1" s="2" t="s">
        <v>398</v>
      </c>
      <c r="B1" s="2"/>
    </row>
    <row r="2" spans="1:19" ht="12.75">
      <c r="A2" s="3" t="s">
        <v>0</v>
      </c>
      <c r="B2" s="3" t="s">
        <v>2</v>
      </c>
      <c r="C2" s="3" t="s">
        <v>3</v>
      </c>
      <c r="D2" s="82" t="s">
        <v>459</v>
      </c>
      <c r="E2" s="82" t="s">
        <v>460</v>
      </c>
      <c r="F2" s="82" t="s">
        <v>461</v>
      </c>
      <c r="G2" s="82" t="s">
        <v>462</v>
      </c>
      <c r="H2" s="82" t="s">
        <v>463</v>
      </c>
      <c r="I2" s="82" t="s">
        <v>464</v>
      </c>
      <c r="J2" s="82" t="s">
        <v>465</v>
      </c>
      <c r="K2" s="82" t="s">
        <v>466</v>
      </c>
      <c r="L2" s="82" t="s">
        <v>467</v>
      </c>
      <c r="M2" s="82" t="s">
        <v>468</v>
      </c>
      <c r="N2" s="82" t="s">
        <v>469</v>
      </c>
      <c r="O2" s="82" t="s">
        <v>470</v>
      </c>
      <c r="P2" s="82" t="s">
        <v>471</v>
      </c>
      <c r="Q2" s="3" t="s">
        <v>447</v>
      </c>
      <c r="R2" s="3" t="s">
        <v>295</v>
      </c>
      <c r="S2" s="3"/>
    </row>
    <row r="3" spans="1:19" ht="12.75">
      <c r="A3" s="3"/>
      <c r="B3" s="3"/>
      <c r="C3" s="3"/>
      <c r="D3" s="10" t="s">
        <v>441</v>
      </c>
      <c r="E3" s="83" t="s">
        <v>472</v>
      </c>
      <c r="F3" s="10" t="s">
        <v>442</v>
      </c>
      <c r="G3" s="10" t="s">
        <v>443</v>
      </c>
      <c r="H3" s="83" t="s">
        <v>17</v>
      </c>
      <c r="I3" s="10" t="s">
        <v>444</v>
      </c>
      <c r="J3" s="10" t="s">
        <v>445</v>
      </c>
      <c r="K3" s="10" t="s">
        <v>441</v>
      </c>
      <c r="L3" s="10" t="s">
        <v>443</v>
      </c>
      <c r="M3" s="83" t="s">
        <v>473</v>
      </c>
      <c r="N3" s="83" t="s">
        <v>17</v>
      </c>
      <c r="O3" s="10" t="s">
        <v>446</v>
      </c>
      <c r="P3" s="10" t="s">
        <v>443</v>
      </c>
      <c r="Q3" s="3" t="s">
        <v>296</v>
      </c>
      <c r="R3" s="3" t="s">
        <v>448</v>
      </c>
      <c r="S3" s="3"/>
    </row>
    <row r="4" spans="1:23" ht="12.75">
      <c r="A4" s="3"/>
      <c r="B4" s="3"/>
      <c r="C4" s="3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3"/>
      <c r="R4" s="3"/>
      <c r="S4" s="3"/>
      <c r="U4" s="30"/>
      <c r="V4" s="26"/>
      <c r="W4" s="26"/>
    </row>
    <row r="5" spans="1:23" ht="12.75">
      <c r="A5" s="39">
        <v>1</v>
      </c>
      <c r="B5" s="9" t="s">
        <v>500</v>
      </c>
      <c r="C5" s="9" t="s">
        <v>455</v>
      </c>
      <c r="D5" s="9"/>
      <c r="E5" s="9"/>
      <c r="F5" s="9"/>
      <c r="G5" s="9"/>
      <c r="H5" s="9">
        <v>1</v>
      </c>
      <c r="I5" s="9"/>
      <c r="J5" s="9"/>
      <c r="K5" s="9"/>
      <c r="L5" s="9"/>
      <c r="M5" s="9"/>
      <c r="N5" s="9"/>
      <c r="O5" s="9"/>
      <c r="P5" s="9"/>
      <c r="Q5" s="39">
        <f aca="true" t="shared" si="0" ref="Q5:Q36">SUM(D5:N5)</f>
        <v>1</v>
      </c>
      <c r="R5" s="40">
        <f aca="true" t="shared" si="1" ref="R5:R36">Q5/COUNT(D5:N5)</f>
        <v>1</v>
      </c>
      <c r="S5" s="39">
        <f aca="true" t="shared" si="2" ref="S5:S36">COUNT(D5:N5)</f>
        <v>1</v>
      </c>
      <c r="U5" s="30"/>
      <c r="V5" s="30"/>
      <c r="W5" s="30"/>
    </row>
    <row r="6" spans="1:23" ht="12.75">
      <c r="A6" s="39">
        <v>2</v>
      </c>
      <c r="B6" s="9" t="s">
        <v>477</v>
      </c>
      <c r="C6" s="9" t="s">
        <v>456</v>
      </c>
      <c r="D6" s="9"/>
      <c r="E6" s="9"/>
      <c r="F6" s="9"/>
      <c r="G6" s="9">
        <v>1</v>
      </c>
      <c r="H6" s="9"/>
      <c r="I6" s="9"/>
      <c r="J6" s="9"/>
      <c r="K6" s="9"/>
      <c r="L6" s="9"/>
      <c r="M6" s="9"/>
      <c r="N6" s="9"/>
      <c r="O6" s="9"/>
      <c r="P6" s="9"/>
      <c r="Q6" s="39">
        <f t="shared" si="0"/>
        <v>1</v>
      </c>
      <c r="R6" s="40">
        <f t="shared" si="1"/>
        <v>1</v>
      </c>
      <c r="S6" s="39">
        <f t="shared" si="2"/>
        <v>1</v>
      </c>
      <c r="U6" s="30"/>
      <c r="V6" s="30"/>
      <c r="W6" s="30"/>
    </row>
    <row r="7" spans="1:23" ht="12.75">
      <c r="A7" s="39">
        <v>3</v>
      </c>
      <c r="B7" s="80" t="s">
        <v>11</v>
      </c>
      <c r="C7" s="80" t="s">
        <v>451</v>
      </c>
      <c r="D7" s="9">
        <v>2</v>
      </c>
      <c r="E7" s="9"/>
      <c r="F7" s="9"/>
      <c r="G7" s="9">
        <v>7</v>
      </c>
      <c r="H7" s="9">
        <v>6</v>
      </c>
      <c r="I7" s="9"/>
      <c r="J7" s="9"/>
      <c r="K7" s="9"/>
      <c r="L7" s="9"/>
      <c r="M7" s="9"/>
      <c r="N7" s="9"/>
      <c r="O7" s="9"/>
      <c r="P7" s="9"/>
      <c r="Q7" s="39">
        <f t="shared" si="0"/>
        <v>15</v>
      </c>
      <c r="R7" s="40">
        <f t="shared" si="1"/>
        <v>5</v>
      </c>
      <c r="S7" s="39">
        <f t="shared" si="2"/>
        <v>3</v>
      </c>
      <c r="U7" s="30"/>
      <c r="V7" s="30"/>
      <c r="W7" s="30"/>
    </row>
    <row r="8" spans="1:23" ht="12.75">
      <c r="A8" s="39">
        <v>4</v>
      </c>
      <c r="B8" s="9" t="s">
        <v>16</v>
      </c>
      <c r="C8" s="9" t="s">
        <v>455</v>
      </c>
      <c r="D8" s="9"/>
      <c r="E8" s="9">
        <v>9</v>
      </c>
      <c r="F8" s="9"/>
      <c r="G8" s="9"/>
      <c r="H8" s="9">
        <v>3</v>
      </c>
      <c r="I8" s="9"/>
      <c r="J8" s="9"/>
      <c r="K8" s="9"/>
      <c r="L8" s="9"/>
      <c r="M8" s="9"/>
      <c r="N8" s="9"/>
      <c r="O8" s="9"/>
      <c r="P8" s="9"/>
      <c r="Q8" s="39">
        <f t="shared" si="0"/>
        <v>12</v>
      </c>
      <c r="R8" s="40">
        <f t="shared" si="1"/>
        <v>6</v>
      </c>
      <c r="S8" s="39">
        <f t="shared" si="2"/>
        <v>2</v>
      </c>
      <c r="U8" s="30"/>
      <c r="V8" s="30"/>
      <c r="W8" s="30"/>
    </row>
    <row r="9" spans="1:23" ht="12.75">
      <c r="A9" s="39">
        <v>5</v>
      </c>
      <c r="B9" s="80" t="s">
        <v>228</v>
      </c>
      <c r="C9" s="80" t="s">
        <v>454</v>
      </c>
      <c r="D9" s="9">
        <v>14</v>
      </c>
      <c r="E9" s="9"/>
      <c r="F9" s="9">
        <v>3</v>
      </c>
      <c r="G9" s="9">
        <v>4</v>
      </c>
      <c r="H9" s="9">
        <v>4</v>
      </c>
      <c r="I9" s="9"/>
      <c r="J9" s="9"/>
      <c r="K9" s="9"/>
      <c r="L9" s="9"/>
      <c r="M9" s="9"/>
      <c r="N9" s="9"/>
      <c r="O9" s="9"/>
      <c r="P9" s="9"/>
      <c r="Q9" s="39">
        <f t="shared" si="0"/>
        <v>25</v>
      </c>
      <c r="R9" s="40">
        <f t="shared" si="1"/>
        <v>6.25</v>
      </c>
      <c r="S9" s="39">
        <f t="shared" si="2"/>
        <v>4</v>
      </c>
      <c r="U9" s="30"/>
      <c r="V9" s="30"/>
      <c r="W9" s="30"/>
    </row>
    <row r="10" spans="1:23" ht="12.75">
      <c r="A10" s="39">
        <v>6</v>
      </c>
      <c r="B10" s="80" t="s">
        <v>23</v>
      </c>
      <c r="C10" s="9" t="s">
        <v>454</v>
      </c>
      <c r="D10" s="9">
        <v>1</v>
      </c>
      <c r="E10" s="9"/>
      <c r="F10" s="9"/>
      <c r="G10" s="9">
        <v>3</v>
      </c>
      <c r="H10" s="9">
        <v>15</v>
      </c>
      <c r="I10" s="9"/>
      <c r="J10" s="9"/>
      <c r="K10" s="9"/>
      <c r="L10" s="9"/>
      <c r="M10" s="9"/>
      <c r="N10" s="9"/>
      <c r="O10" s="9"/>
      <c r="P10" s="9"/>
      <c r="Q10" s="39">
        <f t="shared" si="0"/>
        <v>19</v>
      </c>
      <c r="R10" s="40">
        <f t="shared" si="1"/>
        <v>6.333333333333333</v>
      </c>
      <c r="S10" s="39">
        <f t="shared" si="2"/>
        <v>3</v>
      </c>
      <c r="U10" s="30"/>
      <c r="V10" s="30"/>
      <c r="W10" s="30"/>
    </row>
    <row r="11" spans="1:23" ht="12.75">
      <c r="A11" s="39">
        <v>7</v>
      </c>
      <c r="B11" s="9" t="s">
        <v>421</v>
      </c>
      <c r="C11" s="9" t="s">
        <v>455</v>
      </c>
      <c r="D11" s="9"/>
      <c r="E11" s="9"/>
      <c r="F11" s="9"/>
      <c r="G11" s="9"/>
      <c r="H11" s="9">
        <v>7</v>
      </c>
      <c r="I11" s="9"/>
      <c r="J11" s="9"/>
      <c r="K11" s="9"/>
      <c r="L11" s="9"/>
      <c r="M11" s="9"/>
      <c r="N11" s="9"/>
      <c r="O11" s="9"/>
      <c r="P11" s="9"/>
      <c r="Q11" s="39">
        <f t="shared" si="0"/>
        <v>7</v>
      </c>
      <c r="R11" s="40">
        <f t="shared" si="1"/>
        <v>7</v>
      </c>
      <c r="S11" s="39">
        <f t="shared" si="2"/>
        <v>1</v>
      </c>
      <c r="U11" s="30"/>
      <c r="V11" s="30"/>
      <c r="W11" s="30"/>
    </row>
    <row r="12" spans="1:23" ht="12.75">
      <c r="A12" s="39">
        <v>8</v>
      </c>
      <c r="B12" s="9" t="s">
        <v>227</v>
      </c>
      <c r="C12" s="9" t="s">
        <v>453</v>
      </c>
      <c r="D12" s="9"/>
      <c r="E12" s="9">
        <v>7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39">
        <f t="shared" si="0"/>
        <v>7</v>
      </c>
      <c r="R12" s="40">
        <f t="shared" si="1"/>
        <v>7</v>
      </c>
      <c r="S12" s="39">
        <f t="shared" si="2"/>
        <v>1</v>
      </c>
      <c r="U12" s="30"/>
      <c r="V12" s="30"/>
      <c r="W12" s="30"/>
    </row>
    <row r="13" spans="1:23" ht="12.75">
      <c r="A13" s="39">
        <v>9</v>
      </c>
      <c r="B13" s="80" t="s">
        <v>248</v>
      </c>
      <c r="C13" s="80" t="s">
        <v>454</v>
      </c>
      <c r="D13" s="9">
        <v>8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39">
        <f t="shared" si="0"/>
        <v>8</v>
      </c>
      <c r="R13" s="40">
        <f t="shared" si="1"/>
        <v>8</v>
      </c>
      <c r="S13" s="39">
        <f t="shared" si="2"/>
        <v>1</v>
      </c>
      <c r="U13" s="30"/>
      <c r="V13" s="30"/>
      <c r="W13" s="30"/>
    </row>
    <row r="14" spans="1:26" ht="12.75">
      <c r="A14" s="39">
        <v>10</v>
      </c>
      <c r="B14" s="9" t="s">
        <v>21</v>
      </c>
      <c r="C14" s="9" t="s">
        <v>451</v>
      </c>
      <c r="D14" s="9"/>
      <c r="E14" s="9"/>
      <c r="F14" s="9"/>
      <c r="G14" s="9">
        <v>12</v>
      </c>
      <c r="H14" s="9">
        <v>5</v>
      </c>
      <c r="I14" s="9"/>
      <c r="J14" s="9"/>
      <c r="K14" s="9"/>
      <c r="L14" s="9"/>
      <c r="M14" s="9"/>
      <c r="N14" s="9"/>
      <c r="O14" s="9"/>
      <c r="P14" s="9"/>
      <c r="Q14" s="39">
        <f t="shared" si="0"/>
        <v>17</v>
      </c>
      <c r="R14" s="40">
        <f t="shared" si="1"/>
        <v>8.5</v>
      </c>
      <c r="S14" s="39">
        <f t="shared" si="2"/>
        <v>2</v>
      </c>
      <c r="U14" s="30"/>
      <c r="W14" s="30"/>
      <c r="X14" s="30"/>
      <c r="Y14" s="30"/>
      <c r="Z14" s="30"/>
    </row>
    <row r="15" spans="1:26" ht="12.75">
      <c r="A15" s="39">
        <v>11</v>
      </c>
      <c r="B15" s="80" t="s">
        <v>44</v>
      </c>
      <c r="C15" s="9" t="s">
        <v>454</v>
      </c>
      <c r="D15" s="9">
        <v>16</v>
      </c>
      <c r="E15" s="9">
        <v>5</v>
      </c>
      <c r="F15" s="9">
        <v>1</v>
      </c>
      <c r="G15" s="9">
        <v>13</v>
      </c>
      <c r="H15" s="9">
        <v>9</v>
      </c>
      <c r="I15" s="9"/>
      <c r="J15" s="9"/>
      <c r="K15" s="9"/>
      <c r="L15" s="9"/>
      <c r="M15" s="9"/>
      <c r="N15" s="9"/>
      <c r="O15" s="9"/>
      <c r="P15" s="9"/>
      <c r="Q15" s="39">
        <f t="shared" si="0"/>
        <v>44</v>
      </c>
      <c r="R15" s="40">
        <f t="shared" si="1"/>
        <v>8.8</v>
      </c>
      <c r="S15" s="39">
        <f t="shared" si="2"/>
        <v>5</v>
      </c>
      <c r="U15" s="30"/>
      <c r="W15" s="30"/>
      <c r="X15" s="30"/>
      <c r="Y15" s="30"/>
      <c r="Z15" s="30"/>
    </row>
    <row r="16" spans="1:26" ht="12.75">
      <c r="A16" s="39">
        <v>12</v>
      </c>
      <c r="B16" s="80" t="s">
        <v>15</v>
      </c>
      <c r="C16" s="80" t="s">
        <v>451</v>
      </c>
      <c r="D16" s="9">
        <v>10</v>
      </c>
      <c r="E16" s="9">
        <v>3</v>
      </c>
      <c r="F16" s="9">
        <v>5</v>
      </c>
      <c r="G16" s="9">
        <v>14</v>
      </c>
      <c r="H16" s="9">
        <v>12</v>
      </c>
      <c r="I16" s="9"/>
      <c r="J16" s="9"/>
      <c r="K16" s="9"/>
      <c r="L16" s="9"/>
      <c r="M16" s="9"/>
      <c r="N16" s="9"/>
      <c r="O16" s="9"/>
      <c r="P16" s="9"/>
      <c r="Q16" s="39">
        <f t="shared" si="0"/>
        <v>44</v>
      </c>
      <c r="R16" s="40">
        <f t="shared" si="1"/>
        <v>8.8</v>
      </c>
      <c r="S16" s="39">
        <f t="shared" si="2"/>
        <v>5</v>
      </c>
      <c r="U16" s="30"/>
      <c r="V16" s="30"/>
      <c r="W16" s="30"/>
      <c r="X16" s="30"/>
      <c r="Y16" s="30"/>
      <c r="Z16" s="30"/>
    </row>
    <row r="17" spans="1:26" ht="12.75">
      <c r="A17" s="39">
        <v>13</v>
      </c>
      <c r="B17" s="9" t="s">
        <v>341</v>
      </c>
      <c r="C17" s="9" t="s">
        <v>451</v>
      </c>
      <c r="D17" s="9"/>
      <c r="E17" s="9"/>
      <c r="F17" s="9"/>
      <c r="G17" s="9">
        <v>10</v>
      </c>
      <c r="H17" s="9">
        <v>8</v>
      </c>
      <c r="I17" s="9"/>
      <c r="J17" s="9"/>
      <c r="K17" s="9"/>
      <c r="L17" s="9"/>
      <c r="M17" s="9"/>
      <c r="N17" s="9"/>
      <c r="O17" s="9"/>
      <c r="P17" s="9"/>
      <c r="Q17" s="39">
        <f t="shared" si="0"/>
        <v>18</v>
      </c>
      <c r="R17" s="40">
        <f t="shared" si="1"/>
        <v>9</v>
      </c>
      <c r="S17" s="39">
        <f t="shared" si="2"/>
        <v>2</v>
      </c>
      <c r="U17" s="30"/>
      <c r="V17" s="30"/>
      <c r="W17" s="30"/>
      <c r="X17" s="30"/>
      <c r="Y17" s="30"/>
      <c r="Z17" s="30"/>
    </row>
    <row r="18" spans="1:26" ht="12.75">
      <c r="A18" s="39">
        <v>14</v>
      </c>
      <c r="B18" s="80" t="s">
        <v>168</v>
      </c>
      <c r="C18" s="80" t="s">
        <v>454</v>
      </c>
      <c r="D18" s="9">
        <v>12</v>
      </c>
      <c r="E18" s="9"/>
      <c r="F18" s="9">
        <v>10</v>
      </c>
      <c r="G18" s="9">
        <v>6</v>
      </c>
      <c r="H18" s="9"/>
      <c r="I18" s="9"/>
      <c r="J18" s="9"/>
      <c r="K18" s="9"/>
      <c r="L18" s="9"/>
      <c r="M18" s="9"/>
      <c r="N18" s="9"/>
      <c r="O18" s="9"/>
      <c r="P18" s="9"/>
      <c r="Q18" s="39">
        <f t="shared" si="0"/>
        <v>28</v>
      </c>
      <c r="R18" s="40">
        <f t="shared" si="1"/>
        <v>9.333333333333334</v>
      </c>
      <c r="S18" s="9">
        <f t="shared" si="2"/>
        <v>3</v>
      </c>
      <c r="U18" s="30"/>
      <c r="V18" s="30"/>
      <c r="W18" s="30"/>
      <c r="X18" s="30"/>
      <c r="Y18" s="30"/>
      <c r="Z18" s="30"/>
    </row>
    <row r="19" spans="1:26" ht="12.75">
      <c r="A19" s="39">
        <v>15</v>
      </c>
      <c r="B19" s="9" t="s">
        <v>501</v>
      </c>
      <c r="C19" s="9" t="s">
        <v>455</v>
      </c>
      <c r="D19" s="9"/>
      <c r="E19" s="9"/>
      <c r="F19" s="9"/>
      <c r="G19" s="9"/>
      <c r="H19" s="9">
        <v>10</v>
      </c>
      <c r="I19" s="9"/>
      <c r="J19" s="9"/>
      <c r="K19" s="9"/>
      <c r="L19" s="9"/>
      <c r="M19" s="9"/>
      <c r="N19" s="9"/>
      <c r="O19" s="9"/>
      <c r="P19" s="9"/>
      <c r="Q19" s="39">
        <f t="shared" si="0"/>
        <v>10</v>
      </c>
      <c r="R19" s="40">
        <f t="shared" si="1"/>
        <v>10</v>
      </c>
      <c r="S19" s="39">
        <f t="shared" si="2"/>
        <v>1</v>
      </c>
      <c r="U19" s="30"/>
      <c r="V19" s="30"/>
      <c r="W19" s="30"/>
      <c r="X19" s="30"/>
      <c r="Y19" s="30"/>
      <c r="Z19" s="38"/>
    </row>
    <row r="20" spans="1:26" ht="12.75">
      <c r="A20" s="39">
        <v>16</v>
      </c>
      <c r="B20" s="80" t="s">
        <v>184</v>
      </c>
      <c r="C20" s="80" t="s">
        <v>454</v>
      </c>
      <c r="D20" s="9">
        <v>4</v>
      </c>
      <c r="E20" s="9">
        <v>15</v>
      </c>
      <c r="F20" s="9">
        <v>11</v>
      </c>
      <c r="G20" s="9"/>
      <c r="H20" s="9"/>
      <c r="I20" s="9"/>
      <c r="J20" s="9"/>
      <c r="K20" s="76"/>
      <c r="L20" s="9"/>
      <c r="M20" s="9"/>
      <c r="N20" s="9"/>
      <c r="O20" s="9"/>
      <c r="P20" s="9"/>
      <c r="Q20" s="39">
        <f t="shared" si="0"/>
        <v>30</v>
      </c>
      <c r="R20" s="40">
        <f t="shared" si="1"/>
        <v>10</v>
      </c>
      <c r="S20" s="39">
        <f t="shared" si="2"/>
        <v>3</v>
      </c>
      <c r="U20" s="30"/>
      <c r="V20" s="30"/>
      <c r="W20" s="30"/>
      <c r="X20" s="30"/>
      <c r="Y20" s="30"/>
      <c r="Z20" s="30"/>
    </row>
    <row r="21" spans="1:26" ht="12.75">
      <c r="A21" s="39">
        <v>17</v>
      </c>
      <c r="B21" s="9" t="s">
        <v>439</v>
      </c>
      <c r="C21" s="9" t="s">
        <v>454</v>
      </c>
      <c r="D21" s="9">
        <v>11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39">
        <f t="shared" si="0"/>
        <v>11</v>
      </c>
      <c r="R21" s="40">
        <f t="shared" si="1"/>
        <v>11</v>
      </c>
      <c r="S21" s="39">
        <f t="shared" si="2"/>
        <v>1</v>
      </c>
      <c r="U21" s="30"/>
      <c r="V21" s="30"/>
      <c r="W21" s="30"/>
      <c r="X21" s="26"/>
      <c r="Z21" s="26"/>
    </row>
    <row r="22" spans="1:26" ht="12.75">
      <c r="A22" s="39">
        <v>18</v>
      </c>
      <c r="B22" s="80" t="s">
        <v>13</v>
      </c>
      <c r="C22" s="9" t="s">
        <v>451</v>
      </c>
      <c r="D22" s="9">
        <v>7</v>
      </c>
      <c r="E22" s="9">
        <v>1</v>
      </c>
      <c r="F22" s="9"/>
      <c r="G22" s="9">
        <v>25</v>
      </c>
      <c r="H22" s="9"/>
      <c r="I22" s="9"/>
      <c r="J22" s="9"/>
      <c r="K22" s="9"/>
      <c r="L22" s="9"/>
      <c r="M22" s="9"/>
      <c r="N22" s="9"/>
      <c r="O22" s="9"/>
      <c r="P22" s="9"/>
      <c r="Q22" s="39">
        <f t="shared" si="0"/>
        <v>33</v>
      </c>
      <c r="R22" s="40">
        <f t="shared" si="1"/>
        <v>11</v>
      </c>
      <c r="S22" s="39">
        <f t="shared" si="2"/>
        <v>3</v>
      </c>
      <c r="U22" s="30"/>
      <c r="V22" s="30"/>
      <c r="W22" s="30"/>
      <c r="X22" s="26"/>
      <c r="Z22" s="26"/>
    </row>
    <row r="23" spans="1:26" ht="12.75">
      <c r="A23" s="39">
        <v>19</v>
      </c>
      <c r="B23" s="9" t="s">
        <v>383</v>
      </c>
      <c r="C23" s="9" t="s">
        <v>451</v>
      </c>
      <c r="D23" s="9"/>
      <c r="E23" s="9"/>
      <c r="F23" s="9"/>
      <c r="G23" s="9">
        <v>8</v>
      </c>
      <c r="H23" s="9">
        <v>18</v>
      </c>
      <c r="I23" s="9"/>
      <c r="J23" s="9"/>
      <c r="K23" s="9"/>
      <c r="L23" s="9"/>
      <c r="M23" s="9"/>
      <c r="N23" s="9"/>
      <c r="O23" s="9"/>
      <c r="P23" s="9"/>
      <c r="Q23" s="39">
        <f t="shared" si="0"/>
        <v>26</v>
      </c>
      <c r="R23" s="40">
        <f t="shared" si="1"/>
        <v>13</v>
      </c>
      <c r="S23" s="39">
        <f t="shared" si="2"/>
        <v>2</v>
      </c>
      <c r="U23" s="30"/>
      <c r="V23" s="30"/>
      <c r="W23" s="30"/>
      <c r="X23" s="38"/>
      <c r="Y23" s="38"/>
      <c r="Z23" s="30"/>
    </row>
    <row r="24" spans="1:26" ht="12.75">
      <c r="A24" s="39">
        <v>20</v>
      </c>
      <c r="B24" s="80" t="s">
        <v>129</v>
      </c>
      <c r="C24" s="80" t="s">
        <v>454</v>
      </c>
      <c r="D24" s="9">
        <v>13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39">
        <f t="shared" si="0"/>
        <v>13</v>
      </c>
      <c r="R24" s="40">
        <f t="shared" si="1"/>
        <v>13</v>
      </c>
      <c r="S24" s="39">
        <f t="shared" si="2"/>
        <v>1</v>
      </c>
      <c r="U24" s="30"/>
      <c r="V24" s="30"/>
      <c r="W24" s="30"/>
      <c r="X24" s="30"/>
      <c r="Y24" s="30"/>
      <c r="Z24" s="26"/>
    </row>
    <row r="25" spans="1:26" ht="12.75">
      <c r="A25" s="39">
        <v>21</v>
      </c>
      <c r="B25" s="81" t="s">
        <v>357</v>
      </c>
      <c r="C25" s="3" t="s">
        <v>454</v>
      </c>
      <c r="D25" s="9">
        <v>21</v>
      </c>
      <c r="E25" s="9">
        <v>6</v>
      </c>
      <c r="F25" s="9">
        <v>13</v>
      </c>
      <c r="G25" s="9">
        <v>9</v>
      </c>
      <c r="H25" s="9">
        <v>19</v>
      </c>
      <c r="I25" s="9"/>
      <c r="J25" s="9"/>
      <c r="K25" s="9"/>
      <c r="L25" s="9"/>
      <c r="M25" s="9"/>
      <c r="N25" s="9"/>
      <c r="O25" s="9"/>
      <c r="P25" s="9"/>
      <c r="Q25" s="39">
        <f t="shared" si="0"/>
        <v>68</v>
      </c>
      <c r="R25" s="40">
        <f t="shared" si="1"/>
        <v>13.6</v>
      </c>
      <c r="S25" s="39">
        <f t="shared" si="2"/>
        <v>5</v>
      </c>
      <c r="U25" s="30"/>
      <c r="V25" s="30"/>
      <c r="W25" s="30"/>
      <c r="X25" s="30"/>
      <c r="Y25" s="30"/>
      <c r="Z25" s="26"/>
    </row>
    <row r="26" spans="1:26" ht="12.75">
      <c r="A26" s="39">
        <v>22</v>
      </c>
      <c r="B26" s="9" t="s">
        <v>414</v>
      </c>
      <c r="C26" s="9" t="s">
        <v>453</v>
      </c>
      <c r="D26" s="9"/>
      <c r="E26" s="9">
        <v>14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39">
        <f t="shared" si="0"/>
        <v>14</v>
      </c>
      <c r="R26" s="40">
        <f t="shared" si="1"/>
        <v>14</v>
      </c>
      <c r="S26" s="39">
        <f t="shared" si="2"/>
        <v>1</v>
      </c>
      <c r="U26" s="30"/>
      <c r="V26" s="30"/>
      <c r="W26" s="30"/>
      <c r="X26" s="30"/>
      <c r="Y26" s="30"/>
      <c r="Z26" s="26"/>
    </row>
    <row r="27" spans="1:26" ht="12.75">
      <c r="A27" s="39">
        <v>23</v>
      </c>
      <c r="B27" s="9" t="s">
        <v>449</v>
      </c>
      <c r="C27" s="9" t="s">
        <v>451</v>
      </c>
      <c r="D27" s="9"/>
      <c r="E27" s="9">
        <v>30</v>
      </c>
      <c r="F27" s="9"/>
      <c r="G27" s="9">
        <v>11</v>
      </c>
      <c r="H27" s="9">
        <v>2</v>
      </c>
      <c r="I27" s="9"/>
      <c r="J27" s="9"/>
      <c r="K27" s="9"/>
      <c r="L27" s="9"/>
      <c r="M27" s="9"/>
      <c r="N27" s="9"/>
      <c r="O27" s="9"/>
      <c r="P27" s="9"/>
      <c r="Q27" s="39">
        <f t="shared" si="0"/>
        <v>43</v>
      </c>
      <c r="R27" s="40">
        <f t="shared" si="1"/>
        <v>14.333333333333334</v>
      </c>
      <c r="S27" s="39">
        <f t="shared" si="2"/>
        <v>3</v>
      </c>
      <c r="U27" s="30"/>
      <c r="V27" s="38"/>
      <c r="W27" s="38"/>
      <c r="X27" s="30"/>
      <c r="Z27" s="30"/>
    </row>
    <row r="28" spans="1:26" ht="12.75">
      <c r="A28" s="39">
        <v>24</v>
      </c>
      <c r="B28" s="80" t="s">
        <v>30</v>
      </c>
      <c r="C28" s="80" t="s">
        <v>455</v>
      </c>
      <c r="D28" s="9">
        <v>3</v>
      </c>
      <c r="E28" s="9">
        <v>22</v>
      </c>
      <c r="F28" s="9">
        <v>12</v>
      </c>
      <c r="G28" s="9">
        <v>31</v>
      </c>
      <c r="H28" s="9">
        <v>11</v>
      </c>
      <c r="I28" s="9"/>
      <c r="J28" s="9"/>
      <c r="K28" s="9"/>
      <c r="L28" s="9"/>
      <c r="M28" s="9"/>
      <c r="N28" s="9"/>
      <c r="O28" s="9"/>
      <c r="P28" s="9"/>
      <c r="Q28" s="39">
        <f t="shared" si="0"/>
        <v>79</v>
      </c>
      <c r="R28" s="40">
        <f t="shared" si="1"/>
        <v>15.8</v>
      </c>
      <c r="S28" s="39">
        <f t="shared" si="2"/>
        <v>5</v>
      </c>
      <c r="U28" s="30"/>
      <c r="V28" s="30"/>
      <c r="W28" s="30"/>
      <c r="X28" s="38"/>
      <c r="Y28" s="38"/>
      <c r="Z28" s="30"/>
    </row>
    <row r="29" spans="1:26" s="26" customFormat="1" ht="12.75">
      <c r="A29" s="39">
        <v>25</v>
      </c>
      <c r="B29" s="9" t="s">
        <v>33</v>
      </c>
      <c r="C29" s="9" t="s">
        <v>451</v>
      </c>
      <c r="D29" s="9"/>
      <c r="E29" s="9">
        <v>29</v>
      </c>
      <c r="F29" s="9"/>
      <c r="G29" s="9">
        <v>5</v>
      </c>
      <c r="H29" s="9">
        <v>14</v>
      </c>
      <c r="I29" s="9"/>
      <c r="J29" s="9"/>
      <c r="K29" s="9"/>
      <c r="L29" s="9"/>
      <c r="M29" s="9"/>
      <c r="N29" s="9"/>
      <c r="O29" s="9"/>
      <c r="P29" s="9"/>
      <c r="Q29" s="39">
        <f t="shared" si="0"/>
        <v>48</v>
      </c>
      <c r="R29" s="40">
        <f t="shared" si="1"/>
        <v>16</v>
      </c>
      <c r="S29" s="39">
        <f t="shared" si="2"/>
        <v>3</v>
      </c>
      <c r="U29" s="30"/>
      <c r="X29" s="30"/>
      <c r="Z29" s="30"/>
    </row>
    <row r="30" spans="1:26" s="26" customFormat="1" ht="12.75">
      <c r="A30" s="39">
        <v>26</v>
      </c>
      <c r="B30" s="9" t="s">
        <v>502</v>
      </c>
      <c r="C30" s="9" t="s">
        <v>455</v>
      </c>
      <c r="D30" s="9"/>
      <c r="E30" s="9"/>
      <c r="F30" s="9"/>
      <c r="G30" s="9"/>
      <c r="H30" s="9">
        <v>16</v>
      </c>
      <c r="I30" s="9"/>
      <c r="J30" s="9"/>
      <c r="K30" s="9"/>
      <c r="L30" s="9"/>
      <c r="M30" s="9"/>
      <c r="N30" s="9"/>
      <c r="O30" s="9"/>
      <c r="P30" s="9"/>
      <c r="Q30" s="39">
        <f t="shared" si="0"/>
        <v>16</v>
      </c>
      <c r="R30" s="40">
        <f t="shared" si="1"/>
        <v>16</v>
      </c>
      <c r="S30" s="39">
        <f t="shared" si="2"/>
        <v>1</v>
      </c>
      <c r="U30" s="30"/>
      <c r="Z30" s="30"/>
    </row>
    <row r="31" spans="1:26" s="21" customFormat="1" ht="12.75">
      <c r="A31" s="39">
        <v>27</v>
      </c>
      <c r="B31" s="80" t="s">
        <v>251</v>
      </c>
      <c r="C31" s="80" t="s">
        <v>457</v>
      </c>
      <c r="D31" s="9">
        <v>5</v>
      </c>
      <c r="E31" s="9">
        <v>11</v>
      </c>
      <c r="F31" s="9">
        <v>14</v>
      </c>
      <c r="G31" s="9">
        <v>19</v>
      </c>
      <c r="H31" s="9">
        <v>33</v>
      </c>
      <c r="I31" s="9"/>
      <c r="J31" s="9"/>
      <c r="K31" s="9"/>
      <c r="L31" s="9"/>
      <c r="M31" s="9"/>
      <c r="N31" s="9"/>
      <c r="O31" s="9"/>
      <c r="P31" s="9"/>
      <c r="Q31" s="39">
        <f t="shared" si="0"/>
        <v>82</v>
      </c>
      <c r="R31" s="40">
        <f t="shared" si="1"/>
        <v>16.4</v>
      </c>
      <c r="S31" s="39">
        <f t="shared" si="2"/>
        <v>5</v>
      </c>
      <c r="U31" s="30"/>
      <c r="V31" s="30"/>
      <c r="W31" s="30"/>
      <c r="X31" s="26"/>
      <c r="Y31" s="30"/>
      <c r="Z31"/>
    </row>
    <row r="32" spans="1:26" ht="12.75">
      <c r="A32" s="39">
        <v>28</v>
      </c>
      <c r="B32" s="80" t="s">
        <v>265</v>
      </c>
      <c r="C32" s="80" t="s">
        <v>452</v>
      </c>
      <c r="D32" s="9">
        <v>9</v>
      </c>
      <c r="E32" s="9">
        <v>21</v>
      </c>
      <c r="F32" s="9"/>
      <c r="G32" s="9">
        <v>2</v>
      </c>
      <c r="H32" s="9">
        <v>34</v>
      </c>
      <c r="I32" s="9"/>
      <c r="J32" s="9"/>
      <c r="K32" s="9"/>
      <c r="L32" s="9"/>
      <c r="M32" s="9"/>
      <c r="N32" s="9"/>
      <c r="O32" s="9"/>
      <c r="P32" s="9"/>
      <c r="Q32" s="39">
        <f t="shared" si="0"/>
        <v>66</v>
      </c>
      <c r="R32" s="40">
        <f t="shared" si="1"/>
        <v>16.5</v>
      </c>
      <c r="S32" s="39">
        <f t="shared" si="2"/>
        <v>4</v>
      </c>
      <c r="U32" s="30"/>
      <c r="V32" s="30"/>
      <c r="W32" s="30"/>
      <c r="X32" s="30"/>
      <c r="Y32" s="30"/>
      <c r="Z32" s="30"/>
    </row>
    <row r="33" spans="1:26" ht="12.75">
      <c r="A33" s="39">
        <v>29</v>
      </c>
      <c r="B33" s="9" t="s">
        <v>37</v>
      </c>
      <c r="C33" s="9" t="s">
        <v>452</v>
      </c>
      <c r="D33" s="9"/>
      <c r="E33" s="9">
        <v>13</v>
      </c>
      <c r="F33" s="9"/>
      <c r="G33" s="9">
        <v>20</v>
      </c>
      <c r="H33" s="9"/>
      <c r="I33" s="9"/>
      <c r="J33" s="9"/>
      <c r="K33" s="9"/>
      <c r="L33" s="9"/>
      <c r="M33" s="9"/>
      <c r="N33" s="9"/>
      <c r="O33" s="9"/>
      <c r="P33" s="9"/>
      <c r="Q33" s="39">
        <f t="shared" si="0"/>
        <v>33</v>
      </c>
      <c r="R33" s="40">
        <f t="shared" si="1"/>
        <v>16.5</v>
      </c>
      <c r="S33" s="39">
        <f t="shared" si="2"/>
        <v>2</v>
      </c>
      <c r="U33" s="30"/>
      <c r="V33" s="26"/>
      <c r="W33" s="26"/>
      <c r="X33" s="30"/>
      <c r="Y33" s="30"/>
      <c r="Z33" s="38"/>
    </row>
    <row r="34" spans="1:26" ht="12.75">
      <c r="A34" s="39">
        <v>30</v>
      </c>
      <c r="B34" s="9" t="s">
        <v>20</v>
      </c>
      <c r="C34" s="9" t="s">
        <v>455</v>
      </c>
      <c r="D34" s="9">
        <v>18</v>
      </c>
      <c r="E34" s="9">
        <v>8</v>
      </c>
      <c r="F34" s="9">
        <v>4</v>
      </c>
      <c r="G34" s="9">
        <v>34</v>
      </c>
      <c r="H34" s="9">
        <v>21</v>
      </c>
      <c r="I34" s="9"/>
      <c r="J34" s="9"/>
      <c r="K34" s="9"/>
      <c r="L34" s="9"/>
      <c r="M34" s="9"/>
      <c r="N34" s="9"/>
      <c r="O34" s="9"/>
      <c r="P34" s="9"/>
      <c r="Q34" s="39">
        <f t="shared" si="0"/>
        <v>85</v>
      </c>
      <c r="R34" s="40">
        <f t="shared" si="1"/>
        <v>17</v>
      </c>
      <c r="S34" s="39">
        <f t="shared" si="2"/>
        <v>5</v>
      </c>
      <c r="U34" s="30"/>
      <c r="V34" s="26"/>
      <c r="W34" s="26"/>
      <c r="X34" s="30"/>
      <c r="Y34" s="30"/>
      <c r="Z34" s="30"/>
    </row>
    <row r="35" spans="1:26" ht="12.75">
      <c r="A35" s="39">
        <v>31</v>
      </c>
      <c r="B35" s="9" t="s">
        <v>22</v>
      </c>
      <c r="C35" s="9" t="s">
        <v>451</v>
      </c>
      <c r="D35" s="9"/>
      <c r="E35" s="9"/>
      <c r="F35" s="9"/>
      <c r="G35" s="9">
        <v>18</v>
      </c>
      <c r="H35" s="9"/>
      <c r="I35" s="9"/>
      <c r="J35" s="9"/>
      <c r="K35" s="9"/>
      <c r="L35" s="9"/>
      <c r="M35" s="9"/>
      <c r="N35" s="9"/>
      <c r="O35" s="9"/>
      <c r="P35" s="9"/>
      <c r="Q35" s="39">
        <f t="shared" si="0"/>
        <v>18</v>
      </c>
      <c r="R35" s="40">
        <f t="shared" si="1"/>
        <v>18</v>
      </c>
      <c r="S35" s="39">
        <f t="shared" si="2"/>
        <v>1</v>
      </c>
      <c r="U35" s="30"/>
      <c r="V35" s="30"/>
      <c r="W35" s="38"/>
      <c r="X35" s="38"/>
      <c r="Y35" s="38"/>
      <c r="Z35" s="30"/>
    </row>
    <row r="36" spans="1:25" ht="12.75">
      <c r="A36" s="39">
        <v>32</v>
      </c>
      <c r="B36" s="9" t="s">
        <v>474</v>
      </c>
      <c r="C36" s="9" t="s">
        <v>457</v>
      </c>
      <c r="D36" s="9"/>
      <c r="E36" s="9"/>
      <c r="F36" s="9">
        <v>18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39">
        <f t="shared" si="0"/>
        <v>18</v>
      </c>
      <c r="R36" s="40">
        <f t="shared" si="1"/>
        <v>18</v>
      </c>
      <c r="S36" s="39">
        <f t="shared" si="2"/>
        <v>1</v>
      </c>
      <c r="U36" s="30"/>
      <c r="V36" s="30"/>
      <c r="W36" s="30"/>
      <c r="X36" s="38"/>
      <c r="Y36" s="38"/>
    </row>
    <row r="37" spans="1:26" ht="12.75">
      <c r="A37" s="39">
        <v>33</v>
      </c>
      <c r="B37" s="80" t="s">
        <v>244</v>
      </c>
      <c r="C37" s="80" t="s">
        <v>453</v>
      </c>
      <c r="D37" s="9">
        <v>34</v>
      </c>
      <c r="E37" s="9"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39">
        <f aca="true" t="shared" si="3" ref="Q37:Q68">SUM(D37:N37)</f>
        <v>36</v>
      </c>
      <c r="R37" s="40">
        <f aca="true" t="shared" si="4" ref="R37:R68">Q37/COUNT(D37:N37)</f>
        <v>18</v>
      </c>
      <c r="S37" s="39">
        <f aca="true" t="shared" si="5" ref="S37:S68">COUNT(D37:N37)</f>
        <v>2</v>
      </c>
      <c r="U37" s="30"/>
      <c r="V37" s="26"/>
      <c r="W37" s="26"/>
      <c r="X37" s="30"/>
      <c r="Y37" s="30"/>
      <c r="Z37" s="30"/>
    </row>
    <row r="38" spans="1:26" ht="12.75">
      <c r="A38" s="39">
        <v>34</v>
      </c>
      <c r="B38" s="80" t="s">
        <v>46</v>
      </c>
      <c r="C38" s="80" t="s">
        <v>454</v>
      </c>
      <c r="D38" s="9">
        <v>17</v>
      </c>
      <c r="E38" s="9">
        <v>17</v>
      </c>
      <c r="F38" s="9">
        <v>21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39">
        <f t="shared" si="3"/>
        <v>55</v>
      </c>
      <c r="R38" s="40">
        <f t="shared" si="4"/>
        <v>18.333333333333332</v>
      </c>
      <c r="S38" s="39">
        <f t="shared" si="5"/>
        <v>3</v>
      </c>
      <c r="U38" s="30"/>
      <c r="V38" s="30"/>
      <c r="W38" s="26"/>
      <c r="X38" s="38"/>
      <c r="Z38" s="30"/>
    </row>
    <row r="39" spans="1:26" ht="12.75">
      <c r="A39" s="39">
        <v>35</v>
      </c>
      <c r="B39" s="9" t="s">
        <v>40</v>
      </c>
      <c r="C39" s="9" t="s">
        <v>454</v>
      </c>
      <c r="D39" s="9">
        <v>6</v>
      </c>
      <c r="E39" s="9">
        <v>20</v>
      </c>
      <c r="F39" s="9">
        <v>20</v>
      </c>
      <c r="G39" s="9">
        <v>28</v>
      </c>
      <c r="H39" s="9"/>
      <c r="I39" s="9"/>
      <c r="J39" s="9"/>
      <c r="K39" s="9"/>
      <c r="L39" s="9"/>
      <c r="M39" s="9"/>
      <c r="N39" s="9"/>
      <c r="O39" s="9"/>
      <c r="P39" s="9"/>
      <c r="Q39" s="39">
        <f t="shared" si="3"/>
        <v>74</v>
      </c>
      <c r="R39" s="40">
        <f t="shared" si="4"/>
        <v>18.5</v>
      </c>
      <c r="S39" s="39">
        <f t="shared" si="5"/>
        <v>4</v>
      </c>
      <c r="U39" s="30"/>
      <c r="V39" s="30"/>
      <c r="W39" s="26"/>
      <c r="X39" s="38"/>
      <c r="Z39" s="30"/>
    </row>
    <row r="40" spans="1:26" ht="12.75">
      <c r="A40" s="39">
        <v>36</v>
      </c>
      <c r="B40" s="80" t="s">
        <v>218</v>
      </c>
      <c r="C40" s="80" t="s">
        <v>454</v>
      </c>
      <c r="D40" s="9">
        <v>19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39">
        <f t="shared" si="3"/>
        <v>19</v>
      </c>
      <c r="R40" s="40">
        <f t="shared" si="4"/>
        <v>19</v>
      </c>
      <c r="S40" s="39">
        <f t="shared" si="5"/>
        <v>1</v>
      </c>
      <c r="U40" s="30"/>
      <c r="V40" s="30"/>
      <c r="W40" s="26"/>
      <c r="X40" s="38"/>
      <c r="Z40" s="30"/>
    </row>
    <row r="41" spans="1:26" ht="12.75">
      <c r="A41" s="39">
        <v>37</v>
      </c>
      <c r="B41" s="9" t="s">
        <v>194</v>
      </c>
      <c r="C41" s="9" t="s">
        <v>453</v>
      </c>
      <c r="D41" s="9">
        <v>15</v>
      </c>
      <c r="E41" s="9">
        <v>26</v>
      </c>
      <c r="F41" s="9"/>
      <c r="G41" s="9">
        <v>16</v>
      </c>
      <c r="H41" s="9"/>
      <c r="I41" s="9"/>
      <c r="J41" s="9"/>
      <c r="K41" s="9"/>
      <c r="L41" s="9"/>
      <c r="M41" s="9"/>
      <c r="N41" s="9"/>
      <c r="O41" s="9"/>
      <c r="P41" s="9"/>
      <c r="Q41" s="39">
        <f t="shared" si="3"/>
        <v>57</v>
      </c>
      <c r="R41" s="40">
        <f t="shared" si="4"/>
        <v>19</v>
      </c>
      <c r="S41" s="39">
        <f t="shared" si="5"/>
        <v>3</v>
      </c>
      <c r="U41" s="30"/>
      <c r="V41" s="30"/>
      <c r="W41" s="26"/>
      <c r="X41" s="38"/>
      <c r="Z41" s="30"/>
    </row>
    <row r="42" spans="1:26" ht="12.75">
      <c r="A42" s="39">
        <v>38</v>
      </c>
      <c r="B42" s="9" t="s">
        <v>42</v>
      </c>
      <c r="C42" s="9" t="s">
        <v>455</v>
      </c>
      <c r="D42" s="9"/>
      <c r="E42" s="9"/>
      <c r="F42" s="9"/>
      <c r="G42" s="9"/>
      <c r="H42" s="9">
        <v>20</v>
      </c>
      <c r="I42" s="9"/>
      <c r="J42" s="9"/>
      <c r="K42" s="9"/>
      <c r="L42" s="9"/>
      <c r="M42" s="9"/>
      <c r="N42" s="9"/>
      <c r="O42" s="9"/>
      <c r="P42" s="9"/>
      <c r="Q42" s="39">
        <f t="shared" si="3"/>
        <v>20</v>
      </c>
      <c r="R42" s="40">
        <f t="shared" si="4"/>
        <v>20</v>
      </c>
      <c r="S42" s="39">
        <f t="shared" si="5"/>
        <v>1</v>
      </c>
      <c r="U42" s="30"/>
      <c r="V42" s="30"/>
      <c r="W42" s="26"/>
      <c r="X42" s="38"/>
      <c r="Z42" s="30"/>
    </row>
    <row r="43" spans="1:26" ht="12.75">
      <c r="A43" s="39">
        <v>39</v>
      </c>
      <c r="B43" s="80" t="s">
        <v>179</v>
      </c>
      <c r="C43" s="80" t="s">
        <v>454</v>
      </c>
      <c r="D43" s="9">
        <v>20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>
        <f t="shared" si="3"/>
        <v>20</v>
      </c>
      <c r="R43" s="74">
        <f t="shared" si="4"/>
        <v>20</v>
      </c>
      <c r="S43" s="39">
        <f t="shared" si="5"/>
        <v>1</v>
      </c>
      <c r="U43" s="30"/>
      <c r="V43" s="30"/>
      <c r="W43" s="42"/>
      <c r="X43" s="30"/>
      <c r="Y43" s="30"/>
      <c r="Z43" s="30"/>
    </row>
    <row r="44" spans="1:26" ht="12.75">
      <c r="A44" s="39">
        <v>40</v>
      </c>
      <c r="B44" s="80" t="s">
        <v>29</v>
      </c>
      <c r="C44" s="80" t="s">
        <v>454</v>
      </c>
      <c r="D44" s="9">
        <v>22</v>
      </c>
      <c r="E44" s="9">
        <v>24</v>
      </c>
      <c r="F44" s="9">
        <v>16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39">
        <f t="shared" si="3"/>
        <v>62</v>
      </c>
      <c r="R44" s="40">
        <f t="shared" si="4"/>
        <v>20.666666666666668</v>
      </c>
      <c r="S44" s="39">
        <f t="shared" si="5"/>
        <v>3</v>
      </c>
      <c r="U44" s="30"/>
      <c r="V44" s="38"/>
      <c r="W44" s="38"/>
      <c r="X44" s="30"/>
      <c r="Y44" s="30"/>
      <c r="Z44" s="30"/>
    </row>
    <row r="45" spans="1:26" ht="12.75">
      <c r="A45" s="39">
        <v>41</v>
      </c>
      <c r="B45" s="80" t="s">
        <v>173</v>
      </c>
      <c r="C45" s="80" t="s">
        <v>453</v>
      </c>
      <c r="D45" s="9">
        <v>23</v>
      </c>
      <c r="E45" s="9">
        <v>4</v>
      </c>
      <c r="F45" s="9"/>
      <c r="G45" s="9">
        <v>38</v>
      </c>
      <c r="H45" s="9"/>
      <c r="I45" s="9"/>
      <c r="J45" s="9"/>
      <c r="K45" s="9"/>
      <c r="L45" s="9"/>
      <c r="M45" s="9"/>
      <c r="N45" s="9"/>
      <c r="O45" s="9"/>
      <c r="P45" s="9"/>
      <c r="Q45" s="39">
        <f t="shared" si="3"/>
        <v>65</v>
      </c>
      <c r="R45" s="40">
        <f t="shared" si="4"/>
        <v>21.666666666666668</v>
      </c>
      <c r="S45" s="39">
        <f t="shared" si="5"/>
        <v>3</v>
      </c>
      <c r="U45" s="30"/>
      <c r="V45" s="30"/>
      <c r="W45" s="30"/>
      <c r="X45" s="30"/>
      <c r="Y45" s="30"/>
      <c r="Z45" s="26"/>
    </row>
    <row r="46" spans="1:25" ht="12.75">
      <c r="A46" s="39">
        <v>42</v>
      </c>
      <c r="B46" s="80" t="s">
        <v>234</v>
      </c>
      <c r="C46" s="80" t="s">
        <v>454</v>
      </c>
      <c r="D46" s="9">
        <v>28</v>
      </c>
      <c r="E46" s="9">
        <v>32</v>
      </c>
      <c r="F46" s="9">
        <v>2</v>
      </c>
      <c r="G46" s="9">
        <v>26</v>
      </c>
      <c r="H46" s="9"/>
      <c r="I46" s="9"/>
      <c r="J46" s="9"/>
      <c r="K46" s="9"/>
      <c r="L46" s="9"/>
      <c r="M46" s="9"/>
      <c r="N46" s="9"/>
      <c r="O46" s="9"/>
      <c r="P46" s="9"/>
      <c r="Q46" s="39">
        <f t="shared" si="3"/>
        <v>88</v>
      </c>
      <c r="R46" s="40">
        <f t="shared" si="4"/>
        <v>22</v>
      </c>
      <c r="S46" s="39">
        <f t="shared" si="5"/>
        <v>4</v>
      </c>
      <c r="U46" s="30"/>
      <c r="V46" s="30"/>
      <c r="W46" s="30"/>
      <c r="X46" s="30"/>
      <c r="Y46" s="30"/>
    </row>
    <row r="47" spans="1:25" ht="12.75">
      <c r="A47" s="39">
        <v>43</v>
      </c>
      <c r="B47" s="9" t="s">
        <v>364</v>
      </c>
      <c r="C47" s="9" t="s">
        <v>457</v>
      </c>
      <c r="D47" s="9"/>
      <c r="E47" s="9"/>
      <c r="F47" s="9">
        <v>22</v>
      </c>
      <c r="G47" s="9"/>
      <c r="H47" s="9">
        <v>23</v>
      </c>
      <c r="I47" s="9"/>
      <c r="J47" s="9"/>
      <c r="K47" s="9"/>
      <c r="L47" s="9"/>
      <c r="M47" s="9"/>
      <c r="N47" s="9"/>
      <c r="O47" s="9"/>
      <c r="P47" s="9"/>
      <c r="Q47" s="39">
        <f t="shared" si="3"/>
        <v>45</v>
      </c>
      <c r="R47" s="40">
        <f t="shared" si="4"/>
        <v>22.5</v>
      </c>
      <c r="S47" s="39">
        <f t="shared" si="5"/>
        <v>2</v>
      </c>
      <c r="U47" s="30"/>
      <c r="V47" s="30"/>
      <c r="W47" s="30"/>
      <c r="X47" s="30"/>
      <c r="Y47" s="30"/>
    </row>
    <row r="48" spans="1:25" ht="12.75">
      <c r="A48" s="39">
        <v>44</v>
      </c>
      <c r="B48" s="9" t="s">
        <v>498</v>
      </c>
      <c r="C48" s="9" t="s">
        <v>452</v>
      </c>
      <c r="D48" s="9"/>
      <c r="E48" s="9"/>
      <c r="F48" s="9"/>
      <c r="G48" s="9">
        <v>23</v>
      </c>
      <c r="H48" s="9"/>
      <c r="I48" s="9"/>
      <c r="J48" s="9"/>
      <c r="K48" s="9"/>
      <c r="L48" s="9"/>
      <c r="M48" s="9"/>
      <c r="N48" s="9"/>
      <c r="O48" s="9"/>
      <c r="P48" s="9"/>
      <c r="Q48" s="39">
        <f t="shared" si="3"/>
        <v>23</v>
      </c>
      <c r="R48" s="40">
        <f t="shared" si="4"/>
        <v>23</v>
      </c>
      <c r="S48" s="39">
        <f t="shared" si="5"/>
        <v>1</v>
      </c>
      <c r="U48" s="30"/>
      <c r="V48" s="38"/>
      <c r="W48" s="38"/>
      <c r="X48" s="30"/>
      <c r="Y48" s="30"/>
    </row>
    <row r="49" spans="1:25" ht="12.75">
      <c r="A49" s="39">
        <v>45</v>
      </c>
      <c r="B49" s="80" t="s">
        <v>200</v>
      </c>
      <c r="C49" s="80" t="s">
        <v>454</v>
      </c>
      <c r="D49" s="9">
        <v>24</v>
      </c>
      <c r="E49" s="9"/>
      <c r="F49" s="9"/>
      <c r="G49" s="9">
        <v>22</v>
      </c>
      <c r="H49" s="9"/>
      <c r="I49" s="9"/>
      <c r="J49" s="9"/>
      <c r="K49" s="9"/>
      <c r="L49" s="9"/>
      <c r="M49" s="9"/>
      <c r="N49" s="9"/>
      <c r="O49" s="9"/>
      <c r="P49" s="9"/>
      <c r="Q49" s="39">
        <f t="shared" si="3"/>
        <v>46</v>
      </c>
      <c r="R49" s="40">
        <f t="shared" si="4"/>
        <v>23</v>
      </c>
      <c r="S49" s="39">
        <f t="shared" si="5"/>
        <v>2</v>
      </c>
      <c r="U49" s="30"/>
      <c r="W49" s="38"/>
      <c r="X49" s="30"/>
      <c r="Y49" s="30"/>
    </row>
    <row r="50" spans="1:24" ht="12.75">
      <c r="A50" s="39">
        <v>46</v>
      </c>
      <c r="B50" s="9" t="s">
        <v>249</v>
      </c>
      <c r="C50" s="9" t="s">
        <v>457</v>
      </c>
      <c r="D50" s="9"/>
      <c r="E50" s="9"/>
      <c r="F50" s="9">
        <v>23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39">
        <f t="shared" si="3"/>
        <v>23</v>
      </c>
      <c r="R50" s="40">
        <f t="shared" si="4"/>
        <v>23</v>
      </c>
      <c r="S50" s="39">
        <f t="shared" si="5"/>
        <v>1</v>
      </c>
      <c r="U50" s="30"/>
      <c r="V50" s="30"/>
      <c r="W50" s="30"/>
      <c r="X50" s="30"/>
    </row>
    <row r="51" spans="1:25" ht="12.75">
      <c r="A51" s="39">
        <v>47</v>
      </c>
      <c r="B51" s="80" t="s">
        <v>182</v>
      </c>
      <c r="C51" s="80" t="s">
        <v>454</v>
      </c>
      <c r="D51" s="9">
        <v>30</v>
      </c>
      <c r="E51" s="9">
        <v>10</v>
      </c>
      <c r="F51" s="9"/>
      <c r="G51" s="9">
        <v>32</v>
      </c>
      <c r="H51" s="9"/>
      <c r="I51" s="9"/>
      <c r="J51" s="9"/>
      <c r="K51" s="9"/>
      <c r="L51" s="9"/>
      <c r="M51" s="9"/>
      <c r="N51" s="9"/>
      <c r="O51" s="9"/>
      <c r="P51" s="9"/>
      <c r="Q51" s="39">
        <f t="shared" si="3"/>
        <v>72</v>
      </c>
      <c r="R51" s="40">
        <f t="shared" si="4"/>
        <v>24</v>
      </c>
      <c r="S51" s="39">
        <f t="shared" si="5"/>
        <v>3</v>
      </c>
      <c r="U51" s="30"/>
      <c r="V51" s="38"/>
      <c r="W51" s="38"/>
      <c r="X51" s="30"/>
      <c r="Y51" s="30"/>
    </row>
    <row r="52" spans="1:25" ht="12.75">
      <c r="A52" s="39">
        <v>48</v>
      </c>
      <c r="B52" s="9" t="s">
        <v>202</v>
      </c>
      <c r="C52" s="9" t="s">
        <v>455</v>
      </c>
      <c r="D52" s="9"/>
      <c r="E52" s="9"/>
      <c r="F52" s="9"/>
      <c r="G52" s="9"/>
      <c r="H52" s="9">
        <v>26</v>
      </c>
      <c r="I52" s="9"/>
      <c r="J52" s="9"/>
      <c r="K52" s="9"/>
      <c r="L52" s="9"/>
      <c r="M52" s="9"/>
      <c r="N52" s="9"/>
      <c r="O52" s="9"/>
      <c r="P52" s="9"/>
      <c r="Q52" s="39">
        <f t="shared" si="3"/>
        <v>26</v>
      </c>
      <c r="R52" s="40">
        <f t="shared" si="4"/>
        <v>26</v>
      </c>
      <c r="S52" s="39">
        <f t="shared" si="5"/>
        <v>1</v>
      </c>
      <c r="U52" s="30"/>
      <c r="V52" s="30"/>
      <c r="W52" s="30"/>
      <c r="X52" s="30"/>
      <c r="Y52" s="30"/>
    </row>
    <row r="53" spans="1:25" ht="12.75">
      <c r="A53" s="39">
        <v>49</v>
      </c>
      <c r="B53" s="80" t="s">
        <v>60</v>
      </c>
      <c r="C53" s="80" t="s">
        <v>454</v>
      </c>
      <c r="D53" s="9">
        <v>26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39">
        <f t="shared" si="3"/>
        <v>26</v>
      </c>
      <c r="R53" s="40">
        <f t="shared" si="4"/>
        <v>26</v>
      </c>
      <c r="S53" s="39">
        <f t="shared" si="5"/>
        <v>1</v>
      </c>
      <c r="U53" s="30"/>
      <c r="V53" s="30"/>
      <c r="W53" s="30"/>
      <c r="X53" s="30"/>
      <c r="Y53" s="30"/>
    </row>
    <row r="54" spans="1:25" ht="12.75">
      <c r="A54" s="39">
        <v>50</v>
      </c>
      <c r="B54" s="9" t="s">
        <v>185</v>
      </c>
      <c r="C54" s="9" t="s">
        <v>451</v>
      </c>
      <c r="D54" s="9"/>
      <c r="E54" s="9"/>
      <c r="F54" s="9"/>
      <c r="G54" s="9">
        <v>36</v>
      </c>
      <c r="H54" s="9">
        <v>17</v>
      </c>
      <c r="I54" s="9"/>
      <c r="J54" s="9"/>
      <c r="K54" s="9"/>
      <c r="L54" s="9"/>
      <c r="M54" s="9"/>
      <c r="N54" s="9"/>
      <c r="O54" s="9"/>
      <c r="P54" s="9"/>
      <c r="Q54" s="39">
        <f t="shared" si="3"/>
        <v>53</v>
      </c>
      <c r="R54" s="40">
        <f t="shared" si="4"/>
        <v>26.5</v>
      </c>
      <c r="S54" s="39">
        <f t="shared" si="5"/>
        <v>2</v>
      </c>
      <c r="U54" s="30"/>
      <c r="V54" s="30"/>
      <c r="W54" s="30"/>
      <c r="X54" s="30"/>
      <c r="Y54" s="30"/>
    </row>
    <row r="55" spans="1:25" ht="12.75">
      <c r="A55" s="39">
        <v>51</v>
      </c>
      <c r="B55" s="9" t="s">
        <v>475</v>
      </c>
      <c r="C55" s="80" t="s">
        <v>456</v>
      </c>
      <c r="D55" s="9">
        <v>31</v>
      </c>
      <c r="E55" s="9"/>
      <c r="F55" s="9">
        <v>7</v>
      </c>
      <c r="G55" s="9">
        <v>43</v>
      </c>
      <c r="H55" s="9">
        <v>27</v>
      </c>
      <c r="I55" s="9"/>
      <c r="J55" s="9"/>
      <c r="K55" s="9"/>
      <c r="L55" s="9"/>
      <c r="M55" s="9"/>
      <c r="N55" s="9"/>
      <c r="O55" s="9"/>
      <c r="P55" s="9"/>
      <c r="Q55" s="39">
        <f t="shared" si="3"/>
        <v>108</v>
      </c>
      <c r="R55" s="40">
        <f t="shared" si="4"/>
        <v>27</v>
      </c>
      <c r="S55" s="39">
        <f t="shared" si="5"/>
        <v>4</v>
      </c>
      <c r="U55" s="30"/>
      <c r="V55" s="30"/>
      <c r="W55" s="30"/>
      <c r="X55" s="30"/>
      <c r="Y55" s="30"/>
    </row>
    <row r="56" spans="1:25" ht="12.75">
      <c r="A56" s="39">
        <v>52</v>
      </c>
      <c r="B56" s="9" t="s">
        <v>438</v>
      </c>
      <c r="C56" s="9" t="s">
        <v>454</v>
      </c>
      <c r="D56" s="9">
        <v>27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39">
        <f t="shared" si="3"/>
        <v>27</v>
      </c>
      <c r="R56" s="40">
        <f t="shared" si="4"/>
        <v>27</v>
      </c>
      <c r="S56" s="39">
        <f t="shared" si="5"/>
        <v>1</v>
      </c>
      <c r="T56" s="30"/>
      <c r="U56" s="30"/>
      <c r="V56" s="38"/>
      <c r="W56" s="38"/>
      <c r="X56" s="30"/>
      <c r="Y56" s="30"/>
    </row>
    <row r="57" spans="1:25" ht="12.75">
      <c r="A57" s="39">
        <v>53</v>
      </c>
      <c r="B57" s="9" t="s">
        <v>404</v>
      </c>
      <c r="C57" s="9" t="s">
        <v>455</v>
      </c>
      <c r="D57" s="9"/>
      <c r="E57" s="9"/>
      <c r="F57" s="9"/>
      <c r="G57" s="9"/>
      <c r="H57" s="9">
        <v>28</v>
      </c>
      <c r="I57" s="9"/>
      <c r="J57" s="9"/>
      <c r="K57" s="9"/>
      <c r="L57" s="9"/>
      <c r="M57" s="9"/>
      <c r="N57" s="9"/>
      <c r="O57" s="9"/>
      <c r="P57" s="9"/>
      <c r="Q57" s="39">
        <f t="shared" si="3"/>
        <v>28</v>
      </c>
      <c r="R57" s="40">
        <f t="shared" si="4"/>
        <v>28</v>
      </c>
      <c r="S57" s="39">
        <f t="shared" si="5"/>
        <v>1</v>
      </c>
      <c r="T57" s="30"/>
      <c r="U57" s="30"/>
      <c r="V57" s="38"/>
      <c r="W57" s="38"/>
      <c r="X57" s="30"/>
      <c r="Y57" s="30"/>
    </row>
    <row r="58" spans="1:25" ht="12.75">
      <c r="A58" s="39">
        <v>54</v>
      </c>
      <c r="B58" s="80" t="s">
        <v>242</v>
      </c>
      <c r="C58" s="80" t="s">
        <v>453</v>
      </c>
      <c r="D58" s="9">
        <v>32</v>
      </c>
      <c r="E58" s="9">
        <v>25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39">
        <f t="shared" si="3"/>
        <v>57</v>
      </c>
      <c r="R58" s="40">
        <f t="shared" si="4"/>
        <v>28.5</v>
      </c>
      <c r="S58" s="39">
        <f t="shared" si="5"/>
        <v>2</v>
      </c>
      <c r="T58" s="30"/>
      <c r="U58" s="30"/>
      <c r="V58" s="38"/>
      <c r="W58" s="38"/>
      <c r="X58" s="30"/>
      <c r="Y58" s="30"/>
    </row>
    <row r="59" spans="1:25" ht="12.75">
      <c r="A59" s="39">
        <v>55</v>
      </c>
      <c r="B59" s="80" t="s">
        <v>154</v>
      </c>
      <c r="C59" s="80" t="s">
        <v>457</v>
      </c>
      <c r="D59" s="9">
        <v>46</v>
      </c>
      <c r="E59" s="9">
        <v>12</v>
      </c>
      <c r="F59" s="9">
        <v>9</v>
      </c>
      <c r="G59" s="9">
        <v>41</v>
      </c>
      <c r="H59" s="9">
        <v>35</v>
      </c>
      <c r="I59" s="9"/>
      <c r="J59" s="9"/>
      <c r="K59" s="9"/>
      <c r="L59" s="9"/>
      <c r="M59" s="9"/>
      <c r="N59" s="9"/>
      <c r="O59" s="9"/>
      <c r="P59" s="9"/>
      <c r="Q59" s="39">
        <f t="shared" si="3"/>
        <v>143</v>
      </c>
      <c r="R59" s="40">
        <f t="shared" si="4"/>
        <v>28.6</v>
      </c>
      <c r="S59" s="39">
        <f t="shared" si="5"/>
        <v>5</v>
      </c>
      <c r="T59" s="30"/>
      <c r="U59" s="30"/>
      <c r="V59" s="30"/>
      <c r="W59" s="30"/>
      <c r="X59" s="26"/>
      <c r="Y59" s="26"/>
    </row>
    <row r="60" spans="1:25" ht="12.75">
      <c r="A60" s="39">
        <v>56</v>
      </c>
      <c r="B60" s="81" t="s">
        <v>237</v>
      </c>
      <c r="C60" s="81" t="s">
        <v>454</v>
      </c>
      <c r="D60" s="9">
        <v>29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39">
        <f t="shared" si="3"/>
        <v>29</v>
      </c>
      <c r="R60" s="40">
        <f t="shared" si="4"/>
        <v>29</v>
      </c>
      <c r="S60" s="39">
        <f t="shared" si="5"/>
        <v>1</v>
      </c>
      <c r="T60" s="30"/>
      <c r="U60" s="30"/>
      <c r="V60" s="30"/>
      <c r="W60" s="30"/>
      <c r="X60" s="26"/>
      <c r="Y60" s="26"/>
    </row>
    <row r="61" spans="1:25" ht="12.75">
      <c r="A61" s="39">
        <v>57</v>
      </c>
      <c r="B61" s="9" t="s">
        <v>343</v>
      </c>
      <c r="C61" s="9" t="s">
        <v>456</v>
      </c>
      <c r="D61" s="9"/>
      <c r="E61" s="9"/>
      <c r="F61" s="9">
        <v>15</v>
      </c>
      <c r="G61" s="9">
        <v>21</v>
      </c>
      <c r="H61" s="9">
        <v>52</v>
      </c>
      <c r="I61" s="9"/>
      <c r="J61" s="9"/>
      <c r="K61" s="9"/>
      <c r="L61" s="9"/>
      <c r="M61" s="9"/>
      <c r="N61" s="9"/>
      <c r="O61" s="9"/>
      <c r="P61" s="9"/>
      <c r="Q61" s="39">
        <f t="shared" si="3"/>
        <v>88</v>
      </c>
      <c r="R61" s="40">
        <f t="shared" si="4"/>
        <v>29.333333333333332</v>
      </c>
      <c r="S61" s="39">
        <f t="shared" si="5"/>
        <v>3</v>
      </c>
      <c r="T61" s="30"/>
      <c r="U61" s="30"/>
      <c r="V61" s="30"/>
      <c r="W61" s="30"/>
      <c r="X61" s="30"/>
      <c r="Y61" s="30"/>
    </row>
    <row r="62" spans="1:25" ht="12.75">
      <c r="A62" s="39">
        <v>58</v>
      </c>
      <c r="B62" s="9" t="s">
        <v>348</v>
      </c>
      <c r="C62" s="9" t="s">
        <v>455</v>
      </c>
      <c r="D62" s="9"/>
      <c r="E62" s="9"/>
      <c r="F62" s="9"/>
      <c r="G62" s="9"/>
      <c r="H62" s="9">
        <v>30</v>
      </c>
      <c r="I62" s="9"/>
      <c r="J62" s="9"/>
      <c r="K62" s="9"/>
      <c r="L62" s="9"/>
      <c r="M62" s="9"/>
      <c r="N62" s="9"/>
      <c r="O62" s="9"/>
      <c r="P62" s="9"/>
      <c r="Q62" s="39">
        <f t="shared" si="3"/>
        <v>30</v>
      </c>
      <c r="R62" s="40">
        <f t="shared" si="4"/>
        <v>30</v>
      </c>
      <c r="S62" s="39">
        <f t="shared" si="5"/>
        <v>1</v>
      </c>
      <c r="T62" s="30"/>
      <c r="U62" s="30"/>
      <c r="V62" s="26"/>
      <c r="W62" s="26"/>
      <c r="X62" s="30"/>
      <c r="Y62" s="30"/>
    </row>
    <row r="63" spans="1:25" ht="12.75">
      <c r="A63" s="39">
        <v>59</v>
      </c>
      <c r="B63" s="80" t="s">
        <v>261</v>
      </c>
      <c r="C63" s="3" t="s">
        <v>451</v>
      </c>
      <c r="D63" s="9">
        <v>41</v>
      </c>
      <c r="E63" s="9">
        <v>18</v>
      </c>
      <c r="F63" s="9">
        <v>25</v>
      </c>
      <c r="G63" s="9">
        <v>15</v>
      </c>
      <c r="H63" s="9">
        <v>51</v>
      </c>
      <c r="I63" s="9"/>
      <c r="J63" s="9"/>
      <c r="K63" s="9"/>
      <c r="L63" s="9"/>
      <c r="M63" s="9"/>
      <c r="N63" s="9"/>
      <c r="O63" s="9"/>
      <c r="P63" s="9"/>
      <c r="Q63" s="39">
        <f t="shared" si="3"/>
        <v>150</v>
      </c>
      <c r="R63" s="40">
        <f t="shared" si="4"/>
        <v>30</v>
      </c>
      <c r="S63" s="39">
        <f t="shared" si="5"/>
        <v>5</v>
      </c>
      <c r="T63" s="30"/>
      <c r="U63" s="30"/>
      <c r="V63" s="26"/>
      <c r="W63" s="26"/>
      <c r="X63" s="38"/>
      <c r="Y63" s="38"/>
    </row>
    <row r="64" spans="1:25" ht="12.75">
      <c r="A64" s="39">
        <v>60</v>
      </c>
      <c r="B64" s="9" t="s">
        <v>349</v>
      </c>
      <c r="C64" s="9" t="s">
        <v>455</v>
      </c>
      <c r="D64" s="9"/>
      <c r="E64" s="9">
        <v>38</v>
      </c>
      <c r="F64" s="9"/>
      <c r="G64" s="9">
        <v>33</v>
      </c>
      <c r="H64" s="9">
        <v>22</v>
      </c>
      <c r="I64" s="9"/>
      <c r="J64" s="9"/>
      <c r="K64" s="9"/>
      <c r="L64" s="9"/>
      <c r="M64" s="9"/>
      <c r="N64" s="9"/>
      <c r="O64" s="9"/>
      <c r="P64" s="9"/>
      <c r="Q64" s="39">
        <f t="shared" si="3"/>
        <v>93</v>
      </c>
      <c r="R64" s="40">
        <f t="shared" si="4"/>
        <v>31</v>
      </c>
      <c r="S64" s="39">
        <f t="shared" si="5"/>
        <v>3</v>
      </c>
      <c r="T64" s="30"/>
      <c r="U64" s="30"/>
      <c r="V64" s="30"/>
      <c r="W64" s="30"/>
      <c r="X64" s="30"/>
      <c r="Y64" s="30"/>
    </row>
    <row r="65" spans="1:25" ht="12.75">
      <c r="A65" s="39">
        <v>61</v>
      </c>
      <c r="B65" s="9" t="s">
        <v>277</v>
      </c>
      <c r="C65" s="9" t="s">
        <v>455</v>
      </c>
      <c r="D65" s="9"/>
      <c r="E65" s="9"/>
      <c r="F65" s="9"/>
      <c r="G65" s="9"/>
      <c r="H65" s="9">
        <v>31</v>
      </c>
      <c r="I65" s="9"/>
      <c r="J65" s="9"/>
      <c r="K65" s="9"/>
      <c r="L65" s="9"/>
      <c r="M65" s="9"/>
      <c r="N65" s="9"/>
      <c r="O65" s="9"/>
      <c r="P65" s="9"/>
      <c r="Q65" s="39">
        <f t="shared" si="3"/>
        <v>31</v>
      </c>
      <c r="R65" s="40">
        <f t="shared" si="4"/>
        <v>31</v>
      </c>
      <c r="S65" s="39">
        <f t="shared" si="5"/>
        <v>1</v>
      </c>
      <c r="T65" s="30"/>
      <c r="U65" s="30"/>
      <c r="V65" s="30"/>
      <c r="W65" s="30"/>
      <c r="X65" s="30"/>
      <c r="Y65" s="30"/>
    </row>
    <row r="66" spans="1:25" ht="12.75">
      <c r="A66" s="39">
        <v>62</v>
      </c>
      <c r="B66" s="9" t="s">
        <v>150</v>
      </c>
      <c r="C66" s="9" t="s">
        <v>451</v>
      </c>
      <c r="D66" s="9"/>
      <c r="E66" s="9">
        <v>28</v>
      </c>
      <c r="F66" s="9"/>
      <c r="G66" s="9">
        <v>27</v>
      </c>
      <c r="H66" s="9">
        <v>38</v>
      </c>
      <c r="I66" s="9"/>
      <c r="J66" s="9"/>
      <c r="K66" s="9"/>
      <c r="L66" s="9"/>
      <c r="M66" s="9"/>
      <c r="N66" s="9"/>
      <c r="O66" s="9"/>
      <c r="P66" s="9"/>
      <c r="Q66" s="39">
        <f t="shared" si="3"/>
        <v>93</v>
      </c>
      <c r="R66" s="40">
        <f t="shared" si="4"/>
        <v>31</v>
      </c>
      <c r="S66" s="39">
        <f t="shared" si="5"/>
        <v>3</v>
      </c>
      <c r="T66" s="30"/>
      <c r="U66" s="30"/>
      <c r="V66" s="30"/>
      <c r="W66" s="30"/>
      <c r="X66" s="30"/>
      <c r="Y66" s="30"/>
    </row>
    <row r="67" spans="1:25" ht="12.75">
      <c r="A67" s="39">
        <v>63</v>
      </c>
      <c r="B67" s="9" t="s">
        <v>152</v>
      </c>
      <c r="C67" s="9" t="s">
        <v>455</v>
      </c>
      <c r="D67" s="9"/>
      <c r="E67" s="9">
        <v>16</v>
      </c>
      <c r="F67" s="9">
        <v>24</v>
      </c>
      <c r="G67" s="9"/>
      <c r="H67" s="9">
        <v>53</v>
      </c>
      <c r="I67" s="9"/>
      <c r="J67" s="9"/>
      <c r="K67" s="9"/>
      <c r="L67" s="9"/>
      <c r="M67" s="9"/>
      <c r="N67" s="9"/>
      <c r="O67" s="9"/>
      <c r="P67" s="9"/>
      <c r="Q67" s="39">
        <f t="shared" si="3"/>
        <v>93</v>
      </c>
      <c r="R67" s="40">
        <f t="shared" si="4"/>
        <v>31</v>
      </c>
      <c r="S67" s="39">
        <f t="shared" si="5"/>
        <v>3</v>
      </c>
      <c r="T67" s="30"/>
      <c r="U67" s="30"/>
      <c r="V67" s="30"/>
      <c r="W67" s="30"/>
      <c r="X67" s="30"/>
      <c r="Y67" s="30"/>
    </row>
    <row r="68" spans="1:25" ht="12.75">
      <c r="A68" s="39">
        <v>64</v>
      </c>
      <c r="B68" s="9" t="s">
        <v>110</v>
      </c>
      <c r="C68" s="9" t="s">
        <v>453</v>
      </c>
      <c r="D68" s="9"/>
      <c r="E68" s="9">
        <v>31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39">
        <f t="shared" si="3"/>
        <v>31</v>
      </c>
      <c r="R68" s="40">
        <f t="shared" si="4"/>
        <v>31</v>
      </c>
      <c r="S68" s="39">
        <f t="shared" si="5"/>
        <v>1</v>
      </c>
      <c r="T68" s="30"/>
      <c r="U68" s="30"/>
      <c r="V68" s="30"/>
      <c r="W68" s="30"/>
      <c r="X68" s="38"/>
      <c r="Y68" s="38"/>
    </row>
    <row r="69" spans="1:25" ht="12.75">
      <c r="A69" s="39">
        <v>65</v>
      </c>
      <c r="B69" s="9" t="s">
        <v>423</v>
      </c>
      <c r="C69" s="9" t="s">
        <v>454</v>
      </c>
      <c r="D69" s="9">
        <v>47</v>
      </c>
      <c r="E69" s="9">
        <v>23</v>
      </c>
      <c r="F69" s="9"/>
      <c r="G69" s="9"/>
      <c r="H69" s="9">
        <v>24</v>
      </c>
      <c r="I69" s="9"/>
      <c r="J69" s="9"/>
      <c r="K69" s="9"/>
      <c r="L69" s="9"/>
      <c r="M69" s="9"/>
      <c r="N69" s="9"/>
      <c r="O69" s="9"/>
      <c r="P69" s="9"/>
      <c r="Q69" s="39">
        <f aca="true" t="shared" si="6" ref="Q69:Q100">SUM(D69:N69)</f>
        <v>94</v>
      </c>
      <c r="R69" s="40">
        <f aca="true" t="shared" si="7" ref="R69:R100">Q69/COUNT(D69:N69)</f>
        <v>31.333333333333332</v>
      </c>
      <c r="S69" s="39">
        <f aca="true" t="shared" si="8" ref="S69:S100">COUNT(D69:N69)</f>
        <v>3</v>
      </c>
      <c r="T69" s="30"/>
      <c r="U69" s="30"/>
      <c r="V69" s="30"/>
      <c r="W69" s="30"/>
      <c r="X69" s="30"/>
      <c r="Y69" s="30"/>
    </row>
    <row r="70" spans="1:25" ht="12.75">
      <c r="A70" s="39">
        <v>66</v>
      </c>
      <c r="B70" s="80" t="s">
        <v>26</v>
      </c>
      <c r="C70" s="80" t="s">
        <v>454</v>
      </c>
      <c r="D70" s="9">
        <v>54</v>
      </c>
      <c r="E70" s="9"/>
      <c r="F70" s="9">
        <v>17</v>
      </c>
      <c r="G70" s="9">
        <v>24</v>
      </c>
      <c r="H70" s="9"/>
      <c r="I70" s="9"/>
      <c r="J70" s="9"/>
      <c r="K70" s="9"/>
      <c r="L70" s="9"/>
      <c r="M70" s="9"/>
      <c r="N70" s="9"/>
      <c r="O70" s="9"/>
      <c r="P70" s="9"/>
      <c r="Q70" s="39">
        <f t="shared" si="6"/>
        <v>95</v>
      </c>
      <c r="R70" s="40">
        <f t="shared" si="7"/>
        <v>31.666666666666668</v>
      </c>
      <c r="S70" s="39">
        <f t="shared" si="8"/>
        <v>3</v>
      </c>
      <c r="T70" s="30"/>
      <c r="U70" s="30"/>
      <c r="V70" s="30"/>
      <c r="W70" s="30"/>
      <c r="X70" s="30"/>
      <c r="Y70" s="30"/>
    </row>
    <row r="71" spans="1:25" ht="12.75">
      <c r="A71" s="39">
        <v>67</v>
      </c>
      <c r="B71" s="80" t="s">
        <v>25</v>
      </c>
      <c r="C71" s="80" t="s">
        <v>456</v>
      </c>
      <c r="D71" s="9">
        <v>43</v>
      </c>
      <c r="E71" s="9"/>
      <c r="F71" s="9">
        <v>6</v>
      </c>
      <c r="G71" s="9">
        <v>35</v>
      </c>
      <c r="H71" s="9">
        <v>43</v>
      </c>
      <c r="I71" s="9"/>
      <c r="J71" s="9"/>
      <c r="K71" s="9"/>
      <c r="L71" s="9"/>
      <c r="M71" s="9"/>
      <c r="N71" s="9"/>
      <c r="O71" s="9"/>
      <c r="P71" s="9"/>
      <c r="Q71" s="39">
        <f t="shared" si="6"/>
        <v>127</v>
      </c>
      <c r="R71" s="40">
        <f t="shared" si="7"/>
        <v>31.75</v>
      </c>
      <c r="S71" s="39">
        <f t="shared" si="8"/>
        <v>4</v>
      </c>
      <c r="T71" s="30"/>
      <c r="U71" s="30"/>
      <c r="V71" s="26"/>
      <c r="W71" s="26"/>
      <c r="X71" s="30"/>
      <c r="Y71" s="30"/>
    </row>
    <row r="72" spans="1:25" ht="12.75">
      <c r="A72" s="39">
        <v>68</v>
      </c>
      <c r="B72" s="9" t="s">
        <v>366</v>
      </c>
      <c r="C72" s="9" t="s">
        <v>455</v>
      </c>
      <c r="D72" s="9"/>
      <c r="E72" s="9"/>
      <c r="F72" s="9"/>
      <c r="G72" s="9"/>
      <c r="H72" s="9">
        <v>32</v>
      </c>
      <c r="I72" s="9"/>
      <c r="J72" s="9"/>
      <c r="K72" s="9"/>
      <c r="L72" s="9"/>
      <c r="M72" s="9"/>
      <c r="N72" s="9"/>
      <c r="O72" s="9"/>
      <c r="P72" s="9"/>
      <c r="Q72" s="39">
        <f t="shared" si="6"/>
        <v>32</v>
      </c>
      <c r="R72" s="40">
        <f t="shared" si="7"/>
        <v>32</v>
      </c>
      <c r="S72" s="39">
        <f t="shared" si="8"/>
        <v>1</v>
      </c>
      <c r="T72" s="30"/>
      <c r="U72" s="30"/>
      <c r="V72" s="38"/>
      <c r="W72" s="38"/>
      <c r="X72" s="26"/>
      <c r="Y72" s="30"/>
    </row>
    <row r="73" spans="1:25" ht="12.75">
      <c r="A73" s="39">
        <v>69</v>
      </c>
      <c r="B73" s="9" t="s">
        <v>450</v>
      </c>
      <c r="C73" s="9" t="s">
        <v>455</v>
      </c>
      <c r="D73" s="9"/>
      <c r="E73" s="9">
        <v>19</v>
      </c>
      <c r="F73" s="9"/>
      <c r="G73" s="9"/>
      <c r="H73" s="9">
        <v>45</v>
      </c>
      <c r="I73" s="9"/>
      <c r="J73" s="9"/>
      <c r="K73" s="9"/>
      <c r="L73" s="9"/>
      <c r="M73" s="9"/>
      <c r="N73" s="9"/>
      <c r="O73" s="9"/>
      <c r="P73" s="9"/>
      <c r="Q73" s="39">
        <f t="shared" si="6"/>
        <v>64</v>
      </c>
      <c r="R73" s="40">
        <f t="shared" si="7"/>
        <v>32</v>
      </c>
      <c r="S73" s="39">
        <f t="shared" si="8"/>
        <v>2</v>
      </c>
      <c r="T73" s="30"/>
      <c r="U73" s="30"/>
      <c r="V73" s="30"/>
      <c r="W73" s="30"/>
      <c r="X73" s="26"/>
      <c r="Y73" s="30"/>
    </row>
    <row r="74" spans="1:25" ht="12.75">
      <c r="A74" s="39">
        <v>70</v>
      </c>
      <c r="B74" s="80" t="s">
        <v>213</v>
      </c>
      <c r="C74" s="80" t="s">
        <v>455</v>
      </c>
      <c r="D74" s="9">
        <v>53</v>
      </c>
      <c r="E74" s="9"/>
      <c r="F74" s="9"/>
      <c r="G74" s="9"/>
      <c r="H74" s="9">
        <v>13</v>
      </c>
      <c r="I74" s="9"/>
      <c r="J74" s="9"/>
      <c r="K74" s="9"/>
      <c r="L74" s="9"/>
      <c r="M74" s="9"/>
      <c r="N74" s="9"/>
      <c r="O74" s="9"/>
      <c r="P74" s="9"/>
      <c r="Q74" s="39">
        <f t="shared" si="6"/>
        <v>66</v>
      </c>
      <c r="R74" s="40">
        <f t="shared" si="7"/>
        <v>33</v>
      </c>
      <c r="S74" s="39">
        <f t="shared" si="8"/>
        <v>2</v>
      </c>
      <c r="T74" s="30"/>
      <c r="U74" s="30"/>
      <c r="V74" s="30"/>
      <c r="W74" s="30"/>
      <c r="X74" s="30"/>
      <c r="Y74" s="30"/>
    </row>
    <row r="75" spans="1:25" ht="12.75">
      <c r="A75" s="39">
        <v>71</v>
      </c>
      <c r="B75" s="9" t="s">
        <v>114</v>
      </c>
      <c r="C75" s="9" t="s">
        <v>455</v>
      </c>
      <c r="D75" s="9"/>
      <c r="E75" s="9">
        <v>33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39">
        <f t="shared" si="6"/>
        <v>33</v>
      </c>
      <c r="R75" s="40">
        <f t="shared" si="7"/>
        <v>33</v>
      </c>
      <c r="S75" s="39">
        <f t="shared" si="8"/>
        <v>1</v>
      </c>
      <c r="T75" s="30"/>
      <c r="U75" s="30"/>
      <c r="V75" s="26"/>
      <c r="W75" s="26"/>
      <c r="X75" s="30"/>
      <c r="Y75" s="30"/>
    </row>
    <row r="76" spans="1:25" ht="12.75">
      <c r="A76" s="39">
        <v>72</v>
      </c>
      <c r="B76" s="80" t="s">
        <v>111</v>
      </c>
      <c r="C76" s="80" t="s">
        <v>454</v>
      </c>
      <c r="D76" s="9">
        <v>25</v>
      </c>
      <c r="E76" s="9"/>
      <c r="F76" s="9"/>
      <c r="G76" s="9">
        <v>42</v>
      </c>
      <c r="H76" s="9"/>
      <c r="I76" s="9"/>
      <c r="J76" s="9"/>
      <c r="K76" s="9"/>
      <c r="L76" s="9"/>
      <c r="M76" s="9"/>
      <c r="N76" s="9"/>
      <c r="O76" s="9"/>
      <c r="P76" s="9"/>
      <c r="Q76" s="39">
        <f t="shared" si="6"/>
        <v>67</v>
      </c>
      <c r="R76" s="40">
        <f t="shared" si="7"/>
        <v>33.5</v>
      </c>
      <c r="S76" s="39">
        <f t="shared" si="8"/>
        <v>2</v>
      </c>
      <c r="T76" s="30"/>
      <c r="U76" s="30"/>
      <c r="V76" s="26"/>
      <c r="W76" s="26"/>
      <c r="X76" s="30"/>
      <c r="Y76" s="30"/>
    </row>
    <row r="77" spans="1:23" s="71" customFormat="1" ht="12.75">
      <c r="A77" s="39">
        <v>73</v>
      </c>
      <c r="B77" s="81" t="s">
        <v>380</v>
      </c>
      <c r="C77" s="81" t="s">
        <v>456</v>
      </c>
      <c r="D77" s="9">
        <v>38</v>
      </c>
      <c r="E77" s="9"/>
      <c r="F77" s="9"/>
      <c r="G77" s="9">
        <v>17</v>
      </c>
      <c r="H77" s="9">
        <v>47</v>
      </c>
      <c r="I77" s="9"/>
      <c r="J77" s="9"/>
      <c r="K77" s="9"/>
      <c r="L77" s="9"/>
      <c r="M77" s="9"/>
      <c r="N77" s="9"/>
      <c r="O77" s="9"/>
      <c r="P77" s="9"/>
      <c r="Q77" s="39">
        <f t="shared" si="6"/>
        <v>102</v>
      </c>
      <c r="R77" s="40">
        <f t="shared" si="7"/>
        <v>34</v>
      </c>
      <c r="S77" s="39">
        <f t="shared" si="8"/>
        <v>3</v>
      </c>
      <c r="U77" s="30"/>
      <c r="V77" s="30"/>
      <c r="W77" s="30"/>
    </row>
    <row r="78" spans="1:23" ht="12.75">
      <c r="A78" s="39">
        <v>74</v>
      </c>
      <c r="B78" s="9" t="s">
        <v>131</v>
      </c>
      <c r="C78" s="9" t="s">
        <v>458</v>
      </c>
      <c r="D78" s="9"/>
      <c r="E78" s="9">
        <v>34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39">
        <f t="shared" si="6"/>
        <v>34</v>
      </c>
      <c r="R78" s="40">
        <f t="shared" si="7"/>
        <v>34</v>
      </c>
      <c r="S78" s="39">
        <f t="shared" si="8"/>
        <v>1</v>
      </c>
      <c r="T78" s="30"/>
      <c r="U78" s="30"/>
      <c r="V78" s="30"/>
      <c r="W78" s="30"/>
    </row>
    <row r="79" spans="1:23" ht="12.75">
      <c r="A79" s="39">
        <v>75</v>
      </c>
      <c r="B79" s="80" t="s">
        <v>145</v>
      </c>
      <c r="C79" s="80" t="s">
        <v>457</v>
      </c>
      <c r="D79" s="9">
        <v>49</v>
      </c>
      <c r="E79" s="9">
        <v>36</v>
      </c>
      <c r="F79" s="9">
        <v>19</v>
      </c>
      <c r="G79" s="9">
        <v>30</v>
      </c>
      <c r="H79" s="9">
        <v>40</v>
      </c>
      <c r="I79" s="9"/>
      <c r="J79" s="9"/>
      <c r="K79" s="9"/>
      <c r="L79" s="9"/>
      <c r="M79" s="9"/>
      <c r="N79" s="9"/>
      <c r="O79" s="9"/>
      <c r="P79" s="9"/>
      <c r="Q79" s="39">
        <f t="shared" si="6"/>
        <v>174</v>
      </c>
      <c r="R79" s="40">
        <f t="shared" si="7"/>
        <v>34.8</v>
      </c>
      <c r="S79" s="39">
        <f t="shared" si="8"/>
        <v>5</v>
      </c>
      <c r="T79" s="30"/>
      <c r="U79" s="30"/>
      <c r="V79" s="30"/>
      <c r="W79" s="30"/>
    </row>
    <row r="80" spans="1:23" ht="12.75">
      <c r="A80" s="39">
        <v>76</v>
      </c>
      <c r="B80" s="9" t="s">
        <v>437</v>
      </c>
      <c r="C80" s="9" t="s">
        <v>455</v>
      </c>
      <c r="D80" s="9"/>
      <c r="E80" s="9"/>
      <c r="F80" s="9"/>
      <c r="G80" s="9"/>
      <c r="H80" s="9">
        <v>36</v>
      </c>
      <c r="I80" s="9"/>
      <c r="J80" s="9"/>
      <c r="K80" s="9"/>
      <c r="L80" s="9"/>
      <c r="M80" s="9"/>
      <c r="N80" s="9"/>
      <c r="O80" s="9"/>
      <c r="P80" s="9"/>
      <c r="Q80" s="39">
        <f t="shared" si="6"/>
        <v>36</v>
      </c>
      <c r="R80" s="40">
        <f t="shared" si="7"/>
        <v>36</v>
      </c>
      <c r="S80" s="39">
        <f t="shared" si="8"/>
        <v>1</v>
      </c>
      <c r="T80" s="30"/>
      <c r="U80" s="30"/>
      <c r="V80" s="30"/>
      <c r="W80" s="30"/>
    </row>
    <row r="81" spans="1:23" ht="12.75">
      <c r="A81" s="39">
        <v>77</v>
      </c>
      <c r="B81" s="80" t="s">
        <v>109</v>
      </c>
      <c r="C81" s="80" t="s">
        <v>454</v>
      </c>
      <c r="D81" s="9">
        <v>35</v>
      </c>
      <c r="E81" s="9"/>
      <c r="F81" s="9"/>
      <c r="G81" s="9"/>
      <c r="H81" s="9">
        <v>37</v>
      </c>
      <c r="I81" s="9"/>
      <c r="J81" s="9"/>
      <c r="K81" s="9"/>
      <c r="L81" s="9"/>
      <c r="M81" s="9"/>
      <c r="N81" s="9"/>
      <c r="O81" s="9"/>
      <c r="P81" s="9"/>
      <c r="Q81" s="39">
        <f t="shared" si="6"/>
        <v>72</v>
      </c>
      <c r="R81" s="40">
        <f t="shared" si="7"/>
        <v>36</v>
      </c>
      <c r="S81" s="39">
        <f t="shared" si="8"/>
        <v>2</v>
      </c>
      <c r="T81" s="30"/>
      <c r="U81" s="30"/>
      <c r="V81" s="30"/>
      <c r="W81" s="30"/>
    </row>
    <row r="82" spans="1:23" ht="12.75">
      <c r="A82" s="39">
        <v>78</v>
      </c>
      <c r="B82" s="80" t="s">
        <v>132</v>
      </c>
      <c r="C82" s="80" t="s">
        <v>454</v>
      </c>
      <c r="D82" s="9">
        <v>36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39">
        <f t="shared" si="6"/>
        <v>36</v>
      </c>
      <c r="R82" s="40">
        <f t="shared" si="7"/>
        <v>36</v>
      </c>
      <c r="S82" s="39">
        <f t="shared" si="8"/>
        <v>1</v>
      </c>
      <c r="T82" s="30"/>
      <c r="U82" s="30"/>
      <c r="V82" s="26"/>
      <c r="W82" s="26"/>
    </row>
    <row r="83" spans="1:23" ht="12.75">
      <c r="A83" s="39">
        <v>79</v>
      </c>
      <c r="B83" s="80" t="s">
        <v>32</v>
      </c>
      <c r="C83" s="80" t="s">
        <v>456</v>
      </c>
      <c r="D83" s="9">
        <v>44</v>
      </c>
      <c r="E83" s="9"/>
      <c r="F83" s="9">
        <v>8</v>
      </c>
      <c r="G83" s="9">
        <v>39</v>
      </c>
      <c r="H83" s="9">
        <v>55</v>
      </c>
      <c r="I83" s="9"/>
      <c r="J83" s="9"/>
      <c r="K83" s="9"/>
      <c r="L83" s="9"/>
      <c r="M83" s="9"/>
      <c r="N83" s="9"/>
      <c r="O83" s="9"/>
      <c r="P83" s="9"/>
      <c r="Q83" s="39">
        <f t="shared" si="6"/>
        <v>146</v>
      </c>
      <c r="R83" s="40">
        <f t="shared" si="7"/>
        <v>36.5</v>
      </c>
      <c r="S83" s="39">
        <f t="shared" si="8"/>
        <v>4</v>
      </c>
      <c r="T83" s="30"/>
      <c r="U83" s="30"/>
      <c r="V83" s="26"/>
      <c r="W83" s="26"/>
    </row>
    <row r="84" spans="1:23" ht="12.75">
      <c r="A84" s="39">
        <v>80</v>
      </c>
      <c r="B84" s="80" t="s">
        <v>67</v>
      </c>
      <c r="C84" s="80" t="s">
        <v>454</v>
      </c>
      <c r="D84" s="9">
        <v>33</v>
      </c>
      <c r="E84" s="9"/>
      <c r="F84" s="9"/>
      <c r="G84" s="9">
        <v>40</v>
      </c>
      <c r="H84" s="9"/>
      <c r="I84" s="9"/>
      <c r="J84" s="9"/>
      <c r="K84" s="9"/>
      <c r="L84" s="9"/>
      <c r="M84" s="9"/>
      <c r="N84" s="9"/>
      <c r="O84" s="9"/>
      <c r="P84" s="9"/>
      <c r="Q84" s="39">
        <f t="shared" si="6"/>
        <v>73</v>
      </c>
      <c r="R84" s="40">
        <f t="shared" si="7"/>
        <v>36.5</v>
      </c>
      <c r="S84" s="39">
        <f t="shared" si="8"/>
        <v>2</v>
      </c>
      <c r="T84" s="30"/>
      <c r="U84" s="30"/>
      <c r="V84" s="30"/>
      <c r="W84" s="26"/>
    </row>
    <row r="85" spans="1:23" ht="12.75">
      <c r="A85" s="39">
        <v>81</v>
      </c>
      <c r="B85" s="81" t="s">
        <v>356</v>
      </c>
      <c r="C85" s="81" t="s">
        <v>452</v>
      </c>
      <c r="D85" s="9">
        <v>39</v>
      </c>
      <c r="E85" s="9">
        <v>35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39">
        <f t="shared" si="6"/>
        <v>74</v>
      </c>
      <c r="R85" s="40">
        <f t="shared" si="7"/>
        <v>37</v>
      </c>
      <c r="S85" s="39">
        <f t="shared" si="8"/>
        <v>2</v>
      </c>
      <c r="T85" s="30"/>
      <c r="U85" s="30"/>
      <c r="V85" s="30"/>
      <c r="W85" s="30"/>
    </row>
    <row r="86" spans="1:23" ht="12.75">
      <c r="A86" s="39">
        <v>82</v>
      </c>
      <c r="B86" s="9" t="s">
        <v>352</v>
      </c>
      <c r="C86" s="9" t="s">
        <v>456</v>
      </c>
      <c r="D86" s="9"/>
      <c r="E86" s="9"/>
      <c r="F86" s="9"/>
      <c r="G86" s="9">
        <v>37</v>
      </c>
      <c r="H86" s="9"/>
      <c r="I86" s="9"/>
      <c r="J86" s="9"/>
      <c r="K86" s="9"/>
      <c r="L86" s="9"/>
      <c r="M86" s="9"/>
      <c r="N86" s="9"/>
      <c r="O86" s="9"/>
      <c r="P86" s="9"/>
      <c r="Q86" s="39">
        <f t="shared" si="6"/>
        <v>37</v>
      </c>
      <c r="R86" s="40">
        <f t="shared" si="7"/>
        <v>37</v>
      </c>
      <c r="S86" s="39">
        <f t="shared" si="8"/>
        <v>1</v>
      </c>
      <c r="T86" s="30"/>
      <c r="U86" s="30"/>
      <c r="V86" s="30"/>
      <c r="W86" s="30"/>
    </row>
    <row r="87" spans="1:23" ht="12.75">
      <c r="A87" s="39">
        <v>83</v>
      </c>
      <c r="B87" s="80" t="s">
        <v>209</v>
      </c>
      <c r="C87" s="80" t="s">
        <v>454</v>
      </c>
      <c r="D87" s="9">
        <v>37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39">
        <f t="shared" si="6"/>
        <v>37</v>
      </c>
      <c r="R87" s="40">
        <f t="shared" si="7"/>
        <v>37</v>
      </c>
      <c r="S87" s="39">
        <f t="shared" si="8"/>
        <v>1</v>
      </c>
      <c r="T87" s="30"/>
      <c r="U87" s="30"/>
      <c r="V87" s="30"/>
      <c r="W87" s="30"/>
    </row>
    <row r="88" spans="1:23" ht="12.75">
      <c r="A88" s="39">
        <v>84</v>
      </c>
      <c r="B88" s="9" t="s">
        <v>419</v>
      </c>
      <c r="C88" s="9" t="s">
        <v>457</v>
      </c>
      <c r="D88" s="9"/>
      <c r="E88" s="9">
        <v>37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39">
        <f t="shared" si="6"/>
        <v>37</v>
      </c>
      <c r="R88" s="40">
        <f t="shared" si="7"/>
        <v>37</v>
      </c>
      <c r="S88" s="39">
        <f t="shared" si="8"/>
        <v>1</v>
      </c>
      <c r="T88" s="30"/>
      <c r="U88" s="30"/>
      <c r="V88" s="30"/>
      <c r="W88" s="30"/>
    </row>
    <row r="89" spans="1:23" ht="12.75">
      <c r="A89" s="39">
        <v>85</v>
      </c>
      <c r="B89" s="80" t="s">
        <v>212</v>
      </c>
      <c r="C89" s="80" t="s">
        <v>455</v>
      </c>
      <c r="D89" s="9">
        <v>52</v>
      </c>
      <c r="E89" s="9"/>
      <c r="F89" s="9"/>
      <c r="G89" s="9"/>
      <c r="H89" s="9">
        <v>25</v>
      </c>
      <c r="I89" s="9"/>
      <c r="J89" s="9"/>
      <c r="K89" s="9"/>
      <c r="L89" s="9"/>
      <c r="M89" s="9"/>
      <c r="N89" s="9"/>
      <c r="O89" s="9"/>
      <c r="P89" s="9"/>
      <c r="Q89" s="39">
        <f t="shared" si="6"/>
        <v>77</v>
      </c>
      <c r="R89" s="40">
        <f t="shared" si="7"/>
        <v>38.5</v>
      </c>
      <c r="S89" s="39">
        <f t="shared" si="8"/>
        <v>2</v>
      </c>
      <c r="T89" s="30"/>
      <c r="U89" s="30"/>
      <c r="V89" s="26"/>
      <c r="W89" s="26"/>
    </row>
    <row r="90" spans="1:23" ht="12.75">
      <c r="A90" s="39">
        <v>86</v>
      </c>
      <c r="B90" s="9" t="s">
        <v>207</v>
      </c>
      <c r="C90" s="9" t="s">
        <v>455</v>
      </c>
      <c r="D90" s="9"/>
      <c r="E90" s="9"/>
      <c r="F90" s="9"/>
      <c r="G90" s="9"/>
      <c r="H90" s="9">
        <v>39</v>
      </c>
      <c r="I90" s="9"/>
      <c r="J90" s="9"/>
      <c r="K90" s="9"/>
      <c r="L90" s="9"/>
      <c r="M90" s="9"/>
      <c r="N90" s="9"/>
      <c r="O90" s="9"/>
      <c r="P90" s="9"/>
      <c r="Q90" s="39">
        <f t="shared" si="6"/>
        <v>39</v>
      </c>
      <c r="R90" s="40">
        <f t="shared" si="7"/>
        <v>39</v>
      </c>
      <c r="S90" s="39">
        <f t="shared" si="8"/>
        <v>1</v>
      </c>
      <c r="T90" s="30"/>
      <c r="U90" s="30"/>
      <c r="V90" s="30"/>
      <c r="W90" s="30"/>
    </row>
    <row r="91" spans="1:26" ht="12.75">
      <c r="A91" s="39">
        <v>87</v>
      </c>
      <c r="B91" s="80" t="s">
        <v>306</v>
      </c>
      <c r="C91" s="80" t="s">
        <v>454</v>
      </c>
      <c r="D91" s="9">
        <v>40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39">
        <f t="shared" si="6"/>
        <v>40</v>
      </c>
      <c r="R91" s="40">
        <f t="shared" si="7"/>
        <v>40</v>
      </c>
      <c r="S91" s="39">
        <f t="shared" si="8"/>
        <v>1</v>
      </c>
      <c r="T91" s="30"/>
      <c r="U91" s="30"/>
      <c r="V91" s="30"/>
      <c r="W91" s="30"/>
      <c r="X91" s="30"/>
      <c r="Y91" s="30"/>
      <c r="Z91" s="30"/>
    </row>
    <row r="92" spans="1:26" ht="12.75">
      <c r="A92" s="39">
        <v>88</v>
      </c>
      <c r="B92" s="9" t="s">
        <v>499</v>
      </c>
      <c r="C92" s="9" t="s">
        <v>453</v>
      </c>
      <c r="D92" s="9"/>
      <c r="E92" s="9"/>
      <c r="F92" s="9"/>
      <c r="G92" s="9"/>
      <c r="H92" s="9">
        <v>41</v>
      </c>
      <c r="I92" s="9"/>
      <c r="J92" s="9"/>
      <c r="K92" s="9"/>
      <c r="L92" s="9"/>
      <c r="M92" s="9"/>
      <c r="N92" s="9"/>
      <c r="O92" s="9"/>
      <c r="P92" s="9"/>
      <c r="Q92" s="39">
        <f t="shared" si="6"/>
        <v>41</v>
      </c>
      <c r="R92" s="40">
        <f t="shared" si="7"/>
        <v>41</v>
      </c>
      <c r="S92" s="39">
        <f t="shared" si="8"/>
        <v>1</v>
      </c>
      <c r="T92" s="30"/>
      <c r="U92" s="30"/>
      <c r="V92" s="30"/>
      <c r="W92" s="30"/>
      <c r="X92" s="30"/>
      <c r="Y92" s="30"/>
      <c r="Z92" s="30"/>
    </row>
    <row r="93" spans="1:26" ht="12.75">
      <c r="A93" s="39">
        <v>89</v>
      </c>
      <c r="B93" s="80" t="s">
        <v>100</v>
      </c>
      <c r="C93" s="80" t="s">
        <v>453</v>
      </c>
      <c r="D93" s="9">
        <v>56</v>
      </c>
      <c r="E93" s="9">
        <v>27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39">
        <f t="shared" si="6"/>
        <v>83</v>
      </c>
      <c r="R93" s="40">
        <f t="shared" si="7"/>
        <v>41.5</v>
      </c>
      <c r="S93" s="39">
        <f t="shared" si="8"/>
        <v>2</v>
      </c>
      <c r="T93" s="30"/>
      <c r="U93" s="30"/>
      <c r="V93" s="30"/>
      <c r="W93" s="30"/>
      <c r="X93" s="30"/>
      <c r="Y93" s="30"/>
      <c r="Z93" s="30"/>
    </row>
    <row r="94" spans="1:26" ht="12.75">
      <c r="A94" s="39">
        <v>90</v>
      </c>
      <c r="B94" s="9" t="s">
        <v>220</v>
      </c>
      <c r="C94" s="9" t="s">
        <v>455</v>
      </c>
      <c r="D94" s="9"/>
      <c r="E94" s="9"/>
      <c r="F94" s="9"/>
      <c r="G94" s="9"/>
      <c r="H94" s="9">
        <v>42</v>
      </c>
      <c r="I94" s="9"/>
      <c r="J94" s="9"/>
      <c r="K94" s="9"/>
      <c r="L94" s="9"/>
      <c r="M94" s="9"/>
      <c r="N94" s="9"/>
      <c r="O94" s="9"/>
      <c r="P94" s="9"/>
      <c r="Q94" s="39">
        <f t="shared" si="6"/>
        <v>42</v>
      </c>
      <c r="R94" s="40">
        <f t="shared" si="7"/>
        <v>42</v>
      </c>
      <c r="S94" s="39">
        <f t="shared" si="8"/>
        <v>1</v>
      </c>
      <c r="T94" s="30"/>
      <c r="U94" s="30"/>
      <c r="V94" s="30"/>
      <c r="W94" s="30"/>
      <c r="X94" s="30"/>
      <c r="Y94" s="30"/>
      <c r="Z94" s="30"/>
    </row>
    <row r="95" spans="1:23" ht="12.75">
      <c r="A95" s="39">
        <v>91</v>
      </c>
      <c r="B95" s="80" t="s">
        <v>270</v>
      </c>
      <c r="C95" s="80" t="s">
        <v>456</v>
      </c>
      <c r="D95" s="9">
        <v>42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39">
        <f t="shared" si="6"/>
        <v>42</v>
      </c>
      <c r="R95" s="40">
        <f t="shared" si="7"/>
        <v>42</v>
      </c>
      <c r="S95" s="39">
        <f t="shared" si="8"/>
        <v>1</v>
      </c>
      <c r="T95" s="30"/>
      <c r="U95" s="30"/>
      <c r="V95" s="30"/>
      <c r="W95" s="30"/>
    </row>
    <row r="96" spans="1:23" ht="12.75">
      <c r="A96" s="39">
        <v>92</v>
      </c>
      <c r="B96" s="9" t="s">
        <v>135</v>
      </c>
      <c r="C96" s="9" t="s">
        <v>451</v>
      </c>
      <c r="D96" s="9"/>
      <c r="E96" s="9"/>
      <c r="F96" s="9"/>
      <c r="G96" s="9">
        <v>29</v>
      </c>
      <c r="H96" s="9">
        <v>56</v>
      </c>
      <c r="I96" s="9"/>
      <c r="J96" s="9"/>
      <c r="K96" s="9"/>
      <c r="L96" s="9"/>
      <c r="M96" s="9"/>
      <c r="N96" s="9"/>
      <c r="O96" s="9"/>
      <c r="P96" s="9"/>
      <c r="Q96" s="39">
        <f t="shared" si="6"/>
        <v>85</v>
      </c>
      <c r="R96" s="40">
        <f t="shared" si="7"/>
        <v>42.5</v>
      </c>
      <c r="S96" s="39">
        <f t="shared" si="8"/>
        <v>2</v>
      </c>
      <c r="U96" s="30"/>
      <c r="V96" s="30"/>
      <c r="W96" s="30"/>
    </row>
    <row r="97" spans="1:23" ht="12.75">
      <c r="A97" s="39">
        <v>93</v>
      </c>
      <c r="B97" s="81" t="s">
        <v>370</v>
      </c>
      <c r="C97" s="81" t="s">
        <v>455</v>
      </c>
      <c r="D97" s="9">
        <v>58</v>
      </c>
      <c r="E97" s="9"/>
      <c r="F97" s="9"/>
      <c r="G97" s="9"/>
      <c r="H97" s="9">
        <v>29</v>
      </c>
      <c r="I97" s="9"/>
      <c r="J97" s="9"/>
      <c r="K97" s="9"/>
      <c r="L97" s="9"/>
      <c r="M97" s="9"/>
      <c r="N97" s="9"/>
      <c r="O97" s="9"/>
      <c r="P97" s="9"/>
      <c r="Q97" s="39">
        <f t="shared" si="6"/>
        <v>87</v>
      </c>
      <c r="R97" s="40">
        <f t="shared" si="7"/>
        <v>43.5</v>
      </c>
      <c r="S97" s="39">
        <f t="shared" si="8"/>
        <v>2</v>
      </c>
      <c r="U97" s="30"/>
      <c r="V97" s="30"/>
      <c r="W97" s="30"/>
    </row>
    <row r="98" spans="1:23" ht="12.75">
      <c r="A98" s="39">
        <v>94</v>
      </c>
      <c r="B98" s="9" t="s">
        <v>283</v>
      </c>
      <c r="C98" s="9" t="s">
        <v>456</v>
      </c>
      <c r="D98" s="9"/>
      <c r="E98" s="9"/>
      <c r="F98" s="9"/>
      <c r="G98" s="9"/>
      <c r="H98" s="9">
        <v>44</v>
      </c>
      <c r="I98" s="9"/>
      <c r="J98" s="9"/>
      <c r="K98" s="9"/>
      <c r="L98" s="9"/>
      <c r="M98" s="9"/>
      <c r="N98" s="9"/>
      <c r="O98" s="9"/>
      <c r="P98" s="9"/>
      <c r="Q98" s="39">
        <f t="shared" si="6"/>
        <v>44</v>
      </c>
      <c r="R98" s="40">
        <f t="shared" si="7"/>
        <v>44</v>
      </c>
      <c r="S98" s="39">
        <f t="shared" si="8"/>
        <v>1</v>
      </c>
      <c r="U98" s="30"/>
      <c r="V98" s="30"/>
      <c r="W98" s="30"/>
    </row>
    <row r="99" spans="1:23" ht="12.75">
      <c r="A99" s="39">
        <v>95</v>
      </c>
      <c r="B99" s="80" t="s">
        <v>82</v>
      </c>
      <c r="C99" s="80" t="s">
        <v>454</v>
      </c>
      <c r="D99" s="9">
        <v>45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39">
        <f t="shared" si="6"/>
        <v>45</v>
      </c>
      <c r="R99" s="40">
        <f t="shared" si="7"/>
        <v>45</v>
      </c>
      <c r="S99" s="39">
        <f t="shared" si="8"/>
        <v>1</v>
      </c>
      <c r="U99" s="30"/>
      <c r="V99" s="30"/>
      <c r="W99" s="30"/>
    </row>
    <row r="100" spans="1:23" ht="12.75">
      <c r="A100" s="39">
        <v>96</v>
      </c>
      <c r="B100" s="9" t="s">
        <v>350</v>
      </c>
      <c r="C100" s="9" t="s">
        <v>455</v>
      </c>
      <c r="D100" s="9"/>
      <c r="E100" s="9"/>
      <c r="F100" s="9"/>
      <c r="G100" s="9"/>
      <c r="H100" s="9">
        <v>46</v>
      </c>
      <c r="I100" s="9"/>
      <c r="J100" s="9"/>
      <c r="K100" s="9"/>
      <c r="L100" s="9"/>
      <c r="M100" s="9"/>
      <c r="N100" s="9"/>
      <c r="O100" s="9"/>
      <c r="P100" s="9"/>
      <c r="Q100" s="39">
        <f t="shared" si="6"/>
        <v>46</v>
      </c>
      <c r="R100" s="40">
        <f t="shared" si="7"/>
        <v>46</v>
      </c>
      <c r="S100" s="39">
        <f t="shared" si="8"/>
        <v>1</v>
      </c>
      <c r="U100" s="30"/>
      <c r="V100" s="30"/>
      <c r="W100" s="30"/>
    </row>
    <row r="101" spans="1:23" ht="12.75">
      <c r="A101" s="39">
        <v>97</v>
      </c>
      <c r="B101" s="9" t="s">
        <v>28</v>
      </c>
      <c r="C101" s="9" t="s">
        <v>452</v>
      </c>
      <c r="D101" s="9"/>
      <c r="E101" s="9"/>
      <c r="F101" s="9"/>
      <c r="G101" s="9"/>
      <c r="H101" s="9">
        <v>48</v>
      </c>
      <c r="I101" s="9"/>
      <c r="J101" s="9"/>
      <c r="K101" s="9"/>
      <c r="L101" s="9"/>
      <c r="M101" s="9"/>
      <c r="N101" s="9"/>
      <c r="O101" s="9"/>
      <c r="P101" s="9"/>
      <c r="Q101" s="39">
        <f aca="true" t="shared" si="9" ref="Q101:Q110">SUM(D101:N101)</f>
        <v>48</v>
      </c>
      <c r="R101" s="40">
        <f aca="true" t="shared" si="10" ref="R101:R110">Q101/COUNT(D101:N101)</f>
        <v>48</v>
      </c>
      <c r="S101" s="39">
        <f aca="true" t="shared" si="11" ref="S101:S110">COUNT(D101:N101)</f>
        <v>1</v>
      </c>
      <c r="U101" s="30"/>
      <c r="V101" s="30"/>
      <c r="W101" s="30"/>
    </row>
    <row r="102" spans="1:23" ht="12.75">
      <c r="A102" s="39">
        <v>98</v>
      </c>
      <c r="B102" s="80" t="s">
        <v>92</v>
      </c>
      <c r="C102" s="80" t="s">
        <v>454</v>
      </c>
      <c r="D102" s="9">
        <v>48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39">
        <f t="shared" si="9"/>
        <v>48</v>
      </c>
      <c r="R102" s="40">
        <f t="shared" si="10"/>
        <v>48</v>
      </c>
      <c r="S102" s="39">
        <f t="shared" si="11"/>
        <v>1</v>
      </c>
      <c r="U102" s="30"/>
      <c r="V102" s="38"/>
      <c r="W102" s="38"/>
    </row>
    <row r="103" spans="1:23" ht="12.75">
      <c r="A103" s="39">
        <v>99</v>
      </c>
      <c r="B103" s="9" t="s">
        <v>495</v>
      </c>
      <c r="C103" s="9" t="s">
        <v>454</v>
      </c>
      <c r="D103" s="9"/>
      <c r="E103" s="9"/>
      <c r="F103" s="9"/>
      <c r="G103" s="9"/>
      <c r="H103" s="9">
        <v>49</v>
      </c>
      <c r="I103" s="9"/>
      <c r="J103" s="9"/>
      <c r="K103" s="9"/>
      <c r="L103" s="9"/>
      <c r="M103" s="9"/>
      <c r="N103" s="9"/>
      <c r="O103" s="9"/>
      <c r="P103" s="9"/>
      <c r="Q103" s="39">
        <f t="shared" si="9"/>
        <v>49</v>
      </c>
      <c r="R103" s="40">
        <f t="shared" si="10"/>
        <v>49</v>
      </c>
      <c r="S103" s="39">
        <f t="shared" si="11"/>
        <v>1</v>
      </c>
      <c r="U103" s="30"/>
      <c r="V103" s="38"/>
      <c r="W103" s="38"/>
    </row>
    <row r="104" spans="1:23" ht="12.75">
      <c r="A104" s="39">
        <v>100</v>
      </c>
      <c r="B104" s="9" t="s">
        <v>503</v>
      </c>
      <c r="C104" s="9" t="s">
        <v>455</v>
      </c>
      <c r="D104" s="9"/>
      <c r="E104" s="9"/>
      <c r="F104" s="9"/>
      <c r="G104" s="9"/>
      <c r="H104" s="9">
        <v>50</v>
      </c>
      <c r="I104" s="9"/>
      <c r="J104" s="9"/>
      <c r="K104" s="9"/>
      <c r="L104" s="9"/>
      <c r="M104" s="9"/>
      <c r="N104" s="9"/>
      <c r="O104" s="9"/>
      <c r="P104" s="9"/>
      <c r="Q104" s="39">
        <f t="shared" si="9"/>
        <v>50</v>
      </c>
      <c r="R104" s="40">
        <f t="shared" si="10"/>
        <v>50</v>
      </c>
      <c r="S104" s="39">
        <f t="shared" si="11"/>
        <v>1</v>
      </c>
      <c r="U104" s="30"/>
      <c r="V104" s="38"/>
      <c r="W104" s="38"/>
    </row>
    <row r="105" spans="1:23" ht="12.75">
      <c r="A105" s="39">
        <v>101</v>
      </c>
      <c r="B105" s="9" t="s">
        <v>433</v>
      </c>
      <c r="C105" s="9" t="s">
        <v>454</v>
      </c>
      <c r="D105" s="9">
        <v>50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39">
        <f t="shared" si="9"/>
        <v>50</v>
      </c>
      <c r="R105" s="40">
        <f t="shared" si="10"/>
        <v>50</v>
      </c>
      <c r="S105" s="39">
        <f t="shared" si="11"/>
        <v>1</v>
      </c>
      <c r="U105" s="30"/>
      <c r="V105" s="26"/>
      <c r="W105" s="26"/>
    </row>
    <row r="106" spans="1:23" ht="12.75">
      <c r="A106" s="39">
        <v>102</v>
      </c>
      <c r="B106" s="80" t="s">
        <v>130</v>
      </c>
      <c r="C106" s="80" t="s">
        <v>454</v>
      </c>
      <c r="D106" s="9">
        <v>51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39">
        <f t="shared" si="9"/>
        <v>51</v>
      </c>
      <c r="R106" s="40">
        <f t="shared" si="10"/>
        <v>51</v>
      </c>
      <c r="S106" s="39">
        <f t="shared" si="11"/>
        <v>1</v>
      </c>
      <c r="U106" s="30"/>
      <c r="V106" s="26"/>
      <c r="W106" s="26"/>
    </row>
    <row r="107" spans="1:23" ht="12.75">
      <c r="A107" s="39">
        <v>103</v>
      </c>
      <c r="B107" s="9" t="s">
        <v>411</v>
      </c>
      <c r="C107" s="9" t="s">
        <v>455</v>
      </c>
      <c r="D107" s="9"/>
      <c r="E107" s="9"/>
      <c r="F107" s="9"/>
      <c r="G107" s="9"/>
      <c r="H107" s="9">
        <v>54</v>
      </c>
      <c r="I107" s="9"/>
      <c r="J107" s="9"/>
      <c r="K107" s="9"/>
      <c r="L107" s="9"/>
      <c r="M107" s="9"/>
      <c r="N107" s="9"/>
      <c r="O107" s="9"/>
      <c r="P107" s="9"/>
      <c r="Q107" s="39">
        <f t="shared" si="9"/>
        <v>54</v>
      </c>
      <c r="R107" s="40">
        <f t="shared" si="10"/>
        <v>54</v>
      </c>
      <c r="S107" s="39">
        <f t="shared" si="11"/>
        <v>1</v>
      </c>
      <c r="U107" s="30"/>
      <c r="V107" s="26"/>
      <c r="W107" s="26"/>
    </row>
    <row r="108" spans="1:24" ht="12.75">
      <c r="A108" s="39">
        <v>104</v>
      </c>
      <c r="B108" s="80" t="s">
        <v>95</v>
      </c>
      <c r="C108" s="80" t="s">
        <v>454</v>
      </c>
      <c r="D108" s="9">
        <v>55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39">
        <f t="shared" si="9"/>
        <v>55</v>
      </c>
      <c r="R108" s="40">
        <f t="shared" si="10"/>
        <v>55</v>
      </c>
      <c r="S108" s="39">
        <f t="shared" si="11"/>
        <v>1</v>
      </c>
      <c r="U108" s="30"/>
      <c r="V108" s="30"/>
      <c r="W108" s="42"/>
      <c r="X108" s="71"/>
    </row>
    <row r="109" spans="1:24" ht="12.75">
      <c r="A109" s="39">
        <v>105</v>
      </c>
      <c r="B109" s="80" t="s">
        <v>123</v>
      </c>
      <c r="C109" s="80" t="s">
        <v>456</v>
      </c>
      <c r="D109" s="9">
        <v>57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39">
        <f t="shared" si="9"/>
        <v>57</v>
      </c>
      <c r="R109" s="40">
        <f t="shared" si="10"/>
        <v>57</v>
      </c>
      <c r="S109" s="39">
        <f t="shared" si="11"/>
        <v>1</v>
      </c>
      <c r="U109" s="30"/>
      <c r="V109" s="30"/>
      <c r="W109" s="42"/>
      <c r="X109" s="71"/>
    </row>
    <row r="110" spans="1:23" ht="12.75">
      <c r="A110" s="39">
        <v>106</v>
      </c>
      <c r="B110" s="9" t="s">
        <v>405</v>
      </c>
      <c r="C110" s="9" t="s">
        <v>456</v>
      </c>
      <c r="D110" s="9">
        <v>59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39">
        <f t="shared" si="9"/>
        <v>59</v>
      </c>
      <c r="R110" s="40">
        <f t="shared" si="10"/>
        <v>59</v>
      </c>
      <c r="S110" s="39">
        <f t="shared" si="11"/>
        <v>1</v>
      </c>
      <c r="U110" s="30"/>
      <c r="V110" s="30"/>
      <c r="W110" s="3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.7109375" style="0" customWidth="1"/>
    <col min="2" max="2" width="18.7109375" style="0" customWidth="1"/>
    <col min="3" max="3" width="5.57421875" style="0" customWidth="1"/>
    <col min="4" max="4" width="5.421875" style="0" customWidth="1"/>
    <col min="5" max="5" width="4.7109375" style="0" customWidth="1"/>
    <col min="6" max="6" width="3.7109375" style="0" customWidth="1"/>
    <col min="7" max="13" width="7.00390625" style="0" customWidth="1"/>
    <col min="14" max="14" width="7.7109375" style="0" customWidth="1"/>
    <col min="15" max="18" width="7.00390625" style="0" customWidth="1"/>
    <col min="19" max="19" width="3.8515625" style="0" customWidth="1"/>
  </cols>
  <sheetData>
    <row r="1" spans="2:8" ht="25.5">
      <c r="B1" s="2" t="s">
        <v>399</v>
      </c>
      <c r="H1" s="23"/>
    </row>
    <row r="2" spans="2:8" ht="25.5">
      <c r="B2" s="2"/>
      <c r="H2" s="23"/>
    </row>
    <row r="3" ht="12.75">
      <c r="B3" s="24" t="s">
        <v>318</v>
      </c>
    </row>
    <row r="4" spans="2:18" ht="12.75">
      <c r="B4" t="s">
        <v>335</v>
      </c>
      <c r="C4" t="s">
        <v>336</v>
      </c>
      <c r="D4" s="22" t="s">
        <v>327</v>
      </c>
      <c r="E4" s="22" t="s">
        <v>328</v>
      </c>
      <c r="F4" s="22" t="s">
        <v>337</v>
      </c>
      <c r="G4" s="22">
        <v>1</v>
      </c>
      <c r="H4" s="22">
        <v>2</v>
      </c>
      <c r="I4" s="22">
        <v>3</v>
      </c>
      <c r="J4" s="22">
        <v>4</v>
      </c>
      <c r="K4" s="22">
        <v>5</v>
      </c>
      <c r="L4" s="22">
        <v>6</v>
      </c>
      <c r="M4" t="s">
        <v>329</v>
      </c>
      <c r="N4" t="s">
        <v>330</v>
      </c>
      <c r="O4" t="s">
        <v>331</v>
      </c>
      <c r="P4" t="s">
        <v>332</v>
      </c>
      <c r="Q4" t="s">
        <v>333</v>
      </c>
      <c r="R4" t="s">
        <v>334</v>
      </c>
    </row>
    <row r="5" spans="1:18" ht="12.75">
      <c r="A5" s="39">
        <v>1</v>
      </c>
      <c r="B5" s="39"/>
      <c r="C5" s="39"/>
      <c r="D5" s="3"/>
      <c r="E5" s="3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9" ht="12.75">
      <c r="A6" s="39">
        <v>2</v>
      </c>
      <c r="B6" s="39"/>
      <c r="C6" s="39"/>
      <c r="D6" s="3"/>
      <c r="E6" s="3"/>
      <c r="F6" s="8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t="s">
        <v>388</v>
      </c>
    </row>
    <row r="7" spans="1:18" ht="12.75">
      <c r="A7" s="39">
        <v>3</v>
      </c>
      <c r="B7" s="39"/>
      <c r="C7" s="39"/>
      <c r="D7" s="3"/>
      <c r="E7" s="3"/>
      <c r="F7" s="8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2.75">
      <c r="A8" s="39">
        <v>4</v>
      </c>
      <c r="B8" s="39"/>
      <c r="C8" s="39"/>
      <c r="D8" s="3"/>
      <c r="E8" s="3"/>
      <c r="F8" s="8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39">
        <v>5</v>
      </c>
      <c r="B9" s="39"/>
      <c r="C9" s="39"/>
      <c r="D9" s="3"/>
      <c r="E9" s="3"/>
      <c r="F9" s="8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2.75">
      <c r="A10" s="39">
        <v>6</v>
      </c>
      <c r="B10" s="39"/>
      <c r="C10" s="39"/>
      <c r="D10" s="3"/>
      <c r="E10" s="3"/>
      <c r="F10" s="8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2.75">
      <c r="A11" s="39">
        <v>7</v>
      </c>
      <c r="B11" s="39"/>
      <c r="C11" s="39"/>
      <c r="D11" s="3"/>
      <c r="E11" s="3"/>
      <c r="F11" s="8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2.75">
      <c r="A12" s="39">
        <v>8</v>
      </c>
      <c r="B12" s="39"/>
      <c r="C12" s="39"/>
      <c r="D12" s="3"/>
      <c r="E12" s="3"/>
      <c r="F12" s="8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A13" s="39">
        <v>9</v>
      </c>
      <c r="B13" s="39"/>
      <c r="C13" s="39"/>
      <c r="D13" s="3"/>
      <c r="E13" s="3"/>
      <c r="F13" s="8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39">
        <v>10</v>
      </c>
      <c r="B14" s="39"/>
      <c r="C14" s="39"/>
      <c r="D14" s="3"/>
      <c r="E14" s="3"/>
      <c r="F14" s="8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2.75">
      <c r="A15" s="39">
        <v>11</v>
      </c>
      <c r="B15" s="39"/>
      <c r="C15" s="39"/>
      <c r="D15" s="3"/>
      <c r="E15" s="3"/>
      <c r="F15" s="8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A16" s="39">
        <v>12</v>
      </c>
      <c r="B16" s="39"/>
      <c r="C16" s="39"/>
      <c r="D16" s="3"/>
      <c r="E16" s="3"/>
      <c r="F16" s="8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2.75">
      <c r="A17" s="39">
        <v>13</v>
      </c>
      <c r="B17" s="41"/>
      <c r="C17" s="41"/>
      <c r="D17" s="3"/>
      <c r="E17" s="3"/>
      <c r="F17" s="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39">
        <v>14</v>
      </c>
      <c r="B18" s="39"/>
      <c r="C18" s="39"/>
      <c r="D18" s="3"/>
      <c r="E18" s="3"/>
      <c r="F18" s="8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>
      <c r="A19" s="39">
        <v>15</v>
      </c>
      <c r="B19" s="39"/>
      <c r="C19" s="39"/>
      <c r="D19" s="3"/>
      <c r="E19" s="3"/>
      <c r="F19" s="8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3.5" thickBot="1">
      <c r="A20" s="75">
        <v>16</v>
      </c>
      <c r="B20" s="77"/>
      <c r="C20" s="77"/>
      <c r="D20" s="3"/>
      <c r="E20" s="3"/>
      <c r="F20" s="8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4:14" ht="12.75">
      <c r="D21" s="19"/>
      <c r="E21" s="21"/>
      <c r="F21" s="25"/>
      <c r="M21" s="21"/>
      <c r="N21" s="21"/>
    </row>
    <row r="22" spans="2:14" ht="12.75">
      <c r="B22" s="24" t="s">
        <v>317</v>
      </c>
      <c r="D22" s="20"/>
      <c r="E22" s="21"/>
      <c r="F22" s="25"/>
      <c r="M22" s="21"/>
      <c r="N22" s="21"/>
    </row>
    <row r="23" spans="1:15" ht="12.75">
      <c r="A23" s="3">
        <v>1</v>
      </c>
      <c r="B23" s="9"/>
      <c r="C23" s="9"/>
      <c r="D23" s="3"/>
      <c r="E23" s="3"/>
      <c r="F23" s="8"/>
      <c r="G23" s="3"/>
      <c r="H23" s="3"/>
      <c r="I23" s="3"/>
      <c r="J23" s="3"/>
      <c r="K23" s="3"/>
      <c r="L23" s="3"/>
      <c r="M23" s="3"/>
      <c r="N23" s="3"/>
      <c r="O23" t="s">
        <v>388</v>
      </c>
    </row>
    <row r="24" spans="1:14" ht="12.75">
      <c r="A24" s="3">
        <v>2</v>
      </c>
      <c r="B24" s="9"/>
      <c r="C24" s="3"/>
      <c r="D24" s="3"/>
      <c r="E24" s="3"/>
      <c r="F24" s="8"/>
      <c r="G24" s="3"/>
      <c r="H24" s="3"/>
      <c r="I24" s="3"/>
      <c r="J24" s="3"/>
      <c r="K24" s="3"/>
      <c r="L24" s="3"/>
      <c r="M24" s="3"/>
      <c r="N24" s="3"/>
    </row>
    <row r="25" spans="1:14" ht="12.75">
      <c r="A25" s="3">
        <v>3</v>
      </c>
      <c r="B25" s="9"/>
      <c r="C25" s="9"/>
      <c r="D25" s="3"/>
      <c r="E25" s="3"/>
      <c r="F25" s="8"/>
      <c r="G25" s="3"/>
      <c r="H25" s="3"/>
      <c r="I25" s="3"/>
      <c r="J25" s="3"/>
      <c r="K25" s="3"/>
      <c r="L25" s="3"/>
      <c r="M25" s="3"/>
      <c r="N25" s="3"/>
    </row>
    <row r="26" spans="1:14" ht="12.75">
      <c r="A26" s="3">
        <v>4</v>
      </c>
      <c r="B26" s="9"/>
      <c r="C26" s="9"/>
      <c r="D26" s="3"/>
      <c r="E26" s="3"/>
      <c r="F26" s="8"/>
      <c r="G26" s="3"/>
      <c r="H26" s="3"/>
      <c r="I26" s="3"/>
      <c r="J26" s="3"/>
      <c r="K26" s="3"/>
      <c r="L26" s="3"/>
      <c r="M26" s="3"/>
      <c r="N26" s="3"/>
    </row>
    <row r="29" ht="12.75">
      <c r="B29" t="s">
        <v>338</v>
      </c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C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57421875" style="0" customWidth="1"/>
    <col min="2" max="2" width="13.7109375" style="0" customWidth="1"/>
    <col min="3" max="3" width="57.00390625" style="0" customWidth="1"/>
  </cols>
  <sheetData>
    <row r="3" ht="27">
      <c r="A3" s="12" t="s">
        <v>340</v>
      </c>
    </row>
    <row r="4" s="15" customFormat="1" ht="23.25">
      <c r="A4" s="15" t="s">
        <v>326</v>
      </c>
    </row>
    <row r="5" s="15" customFormat="1" ht="23.25"/>
    <row r="6" s="15" customFormat="1" ht="23.25">
      <c r="A6" s="15" t="s">
        <v>318</v>
      </c>
    </row>
    <row r="7" spans="1:3" ht="25.5">
      <c r="A7" s="13" t="s">
        <v>319</v>
      </c>
      <c r="B7" s="14" t="s">
        <v>385</v>
      </c>
      <c r="C7" s="13"/>
    </row>
    <row r="8" spans="1:3" ht="25.5">
      <c r="A8" s="13" t="s">
        <v>320</v>
      </c>
      <c r="B8" s="14" t="s">
        <v>386</v>
      </c>
      <c r="C8" s="13"/>
    </row>
    <row r="9" spans="1:3" ht="25.5">
      <c r="A9" s="13" t="s">
        <v>321</v>
      </c>
      <c r="B9" s="14" t="s">
        <v>387</v>
      </c>
      <c r="C9" s="13"/>
    </row>
    <row r="10" spans="1:3" ht="25.5">
      <c r="A10" s="13" t="s">
        <v>323</v>
      </c>
      <c r="B10" s="14" t="s">
        <v>324</v>
      </c>
      <c r="C10" s="13"/>
    </row>
    <row r="11" spans="1:3" ht="25.5">
      <c r="A11" s="17"/>
      <c r="B11" s="18"/>
      <c r="C11" s="17"/>
    </row>
    <row r="13" s="15" customFormat="1" ht="23.25">
      <c r="A13" s="16" t="s">
        <v>317</v>
      </c>
    </row>
    <row r="14" spans="1:3" ht="25.5">
      <c r="A14" s="13" t="s">
        <v>319</v>
      </c>
      <c r="B14" s="14" t="s">
        <v>387</v>
      </c>
      <c r="C14" s="13"/>
    </row>
    <row r="15" spans="1:3" s="2" customFormat="1" ht="25.5">
      <c r="A15" s="13" t="s">
        <v>320</v>
      </c>
      <c r="B15" s="14" t="s">
        <v>322</v>
      </c>
      <c r="C15" s="13"/>
    </row>
    <row r="16" spans="1:3" s="2" customFormat="1" ht="25.5">
      <c r="A16" s="13" t="s">
        <v>321</v>
      </c>
      <c r="B16" s="14" t="s">
        <v>324</v>
      </c>
      <c r="C16" s="13"/>
    </row>
    <row r="17" spans="1:3" ht="25.5">
      <c r="A17" s="78" t="s">
        <v>323</v>
      </c>
      <c r="B17" s="79" t="s">
        <v>325</v>
      </c>
      <c r="C17" s="3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28">
      <selection activeCell="J53" sqref="J53"/>
    </sheetView>
  </sheetViews>
  <sheetFormatPr defaultColWidth="9.140625" defaultRowHeight="12.75"/>
  <cols>
    <col min="1" max="1" width="5.421875" style="0" customWidth="1"/>
    <col min="2" max="2" width="7.7109375" style="0" customWidth="1"/>
    <col min="3" max="3" width="19.140625" style="0" customWidth="1"/>
    <col min="4" max="4" width="11.7109375" style="0" customWidth="1"/>
    <col min="5" max="5" width="11.57421875" style="0" customWidth="1"/>
    <col min="6" max="8" width="9.140625" style="0" customWidth="1"/>
    <col min="9" max="9" width="6.28125" style="0" customWidth="1"/>
  </cols>
  <sheetData>
    <row r="1" ht="20.25">
      <c r="A1" s="5" t="s">
        <v>440</v>
      </c>
    </row>
    <row r="2" spans="1:13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J2" t="s">
        <v>299</v>
      </c>
      <c r="K2" t="s">
        <v>8</v>
      </c>
      <c r="L2" t="s">
        <v>9</v>
      </c>
      <c r="M2" t="s">
        <v>10</v>
      </c>
    </row>
    <row r="3" spans="1:14" ht="12.75">
      <c r="A3" s="30">
        <v>1</v>
      </c>
      <c r="B3" s="30">
        <v>22292</v>
      </c>
      <c r="C3" s="30" t="s">
        <v>23</v>
      </c>
      <c r="D3" s="26" t="s">
        <v>24</v>
      </c>
      <c r="E3" s="38">
        <v>215</v>
      </c>
      <c r="F3" s="30">
        <f aca="true" t="shared" si="0" ref="F3:F34">L3*6</f>
        <v>0</v>
      </c>
      <c r="G3" s="30">
        <v>1485</v>
      </c>
      <c r="H3" s="30">
        <f aca="true" t="shared" si="1" ref="H3:H34">F3+G3</f>
        <v>1485</v>
      </c>
      <c r="I3" s="26" t="s">
        <v>384</v>
      </c>
      <c r="J3" s="30"/>
      <c r="K3" s="31">
        <f aca="true" t="shared" si="2" ref="K3:K34">(200-E3)*(75/100)</f>
        <v>-11.25</v>
      </c>
      <c r="L3" s="38">
        <v>0</v>
      </c>
      <c r="M3" s="31">
        <f>IF(K3&lt;0,0,K3)</f>
        <v>0</v>
      </c>
      <c r="N3" s="26"/>
    </row>
    <row r="4" spans="1:14" ht="12.75">
      <c r="A4" s="30">
        <v>2</v>
      </c>
      <c r="B4" s="30">
        <v>17147</v>
      </c>
      <c r="C4" s="30" t="s">
        <v>11</v>
      </c>
      <c r="D4" s="30" t="s">
        <v>12</v>
      </c>
      <c r="E4" s="38">
        <v>218</v>
      </c>
      <c r="F4" s="30">
        <f t="shared" si="0"/>
        <v>0</v>
      </c>
      <c r="G4" s="26">
        <v>1407</v>
      </c>
      <c r="H4" s="30">
        <f t="shared" si="1"/>
        <v>1407</v>
      </c>
      <c r="I4" s="26" t="s">
        <v>384</v>
      </c>
      <c r="J4" s="30"/>
      <c r="K4" s="31">
        <f t="shared" si="2"/>
        <v>-13.5</v>
      </c>
      <c r="L4" s="38">
        <v>0</v>
      </c>
      <c r="M4" s="31">
        <f>IF(K4&gt;38,38,K4)</f>
        <v>-13.5</v>
      </c>
      <c r="N4" s="26"/>
    </row>
    <row r="5" spans="1:14" ht="12.75">
      <c r="A5" s="30">
        <v>3</v>
      </c>
      <c r="B5" s="30">
        <v>17116</v>
      </c>
      <c r="C5" s="30" t="s">
        <v>30</v>
      </c>
      <c r="D5" s="30" t="s">
        <v>17</v>
      </c>
      <c r="E5" s="38">
        <v>209</v>
      </c>
      <c r="F5" s="30">
        <f t="shared" si="0"/>
        <v>0</v>
      </c>
      <c r="G5" s="30">
        <v>1371</v>
      </c>
      <c r="H5" s="30">
        <f t="shared" si="1"/>
        <v>1371</v>
      </c>
      <c r="I5" s="26" t="s">
        <v>384</v>
      </c>
      <c r="J5" s="30"/>
      <c r="K5" s="31">
        <f t="shared" si="2"/>
        <v>-6.75</v>
      </c>
      <c r="L5" s="38">
        <v>0</v>
      </c>
      <c r="M5" s="31">
        <f>IF(K5&lt;0,0,K5)</f>
        <v>0</v>
      </c>
      <c r="N5" s="26"/>
    </row>
    <row r="6" spans="1:14" ht="12.75">
      <c r="A6" s="30">
        <v>4</v>
      </c>
      <c r="B6" s="30">
        <v>22264</v>
      </c>
      <c r="C6" s="30" t="s">
        <v>184</v>
      </c>
      <c r="D6" s="30" t="s">
        <v>24</v>
      </c>
      <c r="E6" s="38">
        <v>196</v>
      </c>
      <c r="F6" s="30">
        <f t="shared" si="0"/>
        <v>18</v>
      </c>
      <c r="G6" s="30">
        <v>1344</v>
      </c>
      <c r="H6" s="30">
        <f t="shared" si="1"/>
        <v>1362</v>
      </c>
      <c r="I6" s="26" t="s">
        <v>422</v>
      </c>
      <c r="J6" s="30"/>
      <c r="K6" s="31">
        <f t="shared" si="2"/>
        <v>3</v>
      </c>
      <c r="L6" s="38">
        <v>3</v>
      </c>
      <c r="M6" s="31">
        <f>IF(K6&gt;38,38,K6)</f>
        <v>3</v>
      </c>
      <c r="N6" s="26"/>
    </row>
    <row r="7" spans="1:14" ht="12.75">
      <c r="A7" s="30">
        <v>5</v>
      </c>
      <c r="B7" s="30">
        <v>17279</v>
      </c>
      <c r="C7" s="30" t="s">
        <v>251</v>
      </c>
      <c r="D7" s="30" t="s">
        <v>57</v>
      </c>
      <c r="E7" s="38">
        <v>194</v>
      </c>
      <c r="F7" s="30">
        <f t="shared" si="0"/>
        <v>30</v>
      </c>
      <c r="G7" s="30">
        <v>1319</v>
      </c>
      <c r="H7" s="30">
        <f t="shared" si="1"/>
        <v>1349</v>
      </c>
      <c r="I7" s="26" t="s">
        <v>384</v>
      </c>
      <c r="J7" s="30"/>
      <c r="K7" s="31">
        <f t="shared" si="2"/>
        <v>4.5</v>
      </c>
      <c r="L7" s="30">
        <v>5</v>
      </c>
      <c r="M7" s="31">
        <f>IF(K7&lt;0,0,K7)</f>
        <v>4.5</v>
      </c>
      <c r="N7" s="26"/>
    </row>
    <row r="8" spans="1:14" ht="12.75">
      <c r="A8" s="30">
        <v>6</v>
      </c>
      <c r="B8" s="26">
        <v>1058</v>
      </c>
      <c r="C8" s="26" t="s">
        <v>40</v>
      </c>
      <c r="D8" s="26" t="s">
        <v>24</v>
      </c>
      <c r="E8" s="26">
        <v>188</v>
      </c>
      <c r="F8" s="30">
        <f t="shared" si="0"/>
        <v>54</v>
      </c>
      <c r="G8" s="26">
        <v>1291</v>
      </c>
      <c r="H8" s="26">
        <f t="shared" si="1"/>
        <v>1345</v>
      </c>
      <c r="I8" s="26" t="s">
        <v>384</v>
      </c>
      <c r="J8" s="26"/>
      <c r="K8" s="27">
        <f t="shared" si="2"/>
        <v>9</v>
      </c>
      <c r="L8" s="38">
        <v>9</v>
      </c>
      <c r="M8" s="27">
        <f>IF(K8&gt;38,38,K8)</f>
        <v>9</v>
      </c>
      <c r="N8" s="30"/>
    </row>
    <row r="9" spans="1:14" ht="12.75">
      <c r="A9" s="30">
        <v>7</v>
      </c>
      <c r="B9" s="30">
        <v>17038</v>
      </c>
      <c r="C9" s="30" t="s">
        <v>13</v>
      </c>
      <c r="D9" s="30" t="s">
        <v>12</v>
      </c>
      <c r="E9" s="38">
        <v>178</v>
      </c>
      <c r="F9" s="30">
        <f t="shared" si="0"/>
        <v>102</v>
      </c>
      <c r="G9" s="30">
        <v>1220</v>
      </c>
      <c r="H9" s="30">
        <f t="shared" si="1"/>
        <v>1322</v>
      </c>
      <c r="I9" s="26" t="s">
        <v>384</v>
      </c>
      <c r="J9" s="30"/>
      <c r="K9" s="31">
        <f t="shared" si="2"/>
        <v>16.5</v>
      </c>
      <c r="L9" s="38">
        <v>17</v>
      </c>
      <c r="M9" s="31">
        <f>IF(K9&gt;38,38,K9)</f>
        <v>16.5</v>
      </c>
      <c r="N9" s="30"/>
    </row>
    <row r="10" spans="1:14" ht="12.75">
      <c r="A10" s="30">
        <v>8</v>
      </c>
      <c r="B10" s="30">
        <v>21556</v>
      </c>
      <c r="C10" s="30" t="s">
        <v>248</v>
      </c>
      <c r="D10" s="30" t="s">
        <v>24</v>
      </c>
      <c r="E10" s="38">
        <v>230</v>
      </c>
      <c r="F10" s="30">
        <f t="shared" si="0"/>
        <v>0</v>
      </c>
      <c r="G10" s="26">
        <v>1319</v>
      </c>
      <c r="H10" s="30">
        <f t="shared" si="1"/>
        <v>1319</v>
      </c>
      <c r="I10" s="26" t="s">
        <v>384</v>
      </c>
      <c r="J10" s="30"/>
      <c r="K10" s="31">
        <f t="shared" si="2"/>
        <v>-22.5</v>
      </c>
      <c r="L10" s="38">
        <v>0</v>
      </c>
      <c r="M10" s="31">
        <f>IF(K10&gt;38,38,K10)</f>
        <v>-22.5</v>
      </c>
      <c r="N10" s="30"/>
    </row>
    <row r="11" spans="1:14" ht="12.75">
      <c r="A11" s="30">
        <v>9</v>
      </c>
      <c r="B11" s="30">
        <v>22815</v>
      </c>
      <c r="C11" s="30" t="s">
        <v>265</v>
      </c>
      <c r="D11" s="30" t="s">
        <v>14</v>
      </c>
      <c r="E11" s="38">
        <v>204</v>
      </c>
      <c r="F11" s="30">
        <f t="shared" si="0"/>
        <v>0</v>
      </c>
      <c r="G11" s="30">
        <v>1309</v>
      </c>
      <c r="H11" s="30">
        <f t="shared" si="1"/>
        <v>1309</v>
      </c>
      <c r="I11" s="26" t="s">
        <v>384</v>
      </c>
      <c r="J11" s="30"/>
      <c r="K11" s="31">
        <f t="shared" si="2"/>
        <v>-3</v>
      </c>
      <c r="L11" s="38">
        <v>0</v>
      </c>
      <c r="M11" s="31">
        <f>IF(K11&lt;0,0,K11)</f>
        <v>0</v>
      </c>
      <c r="N11" s="30"/>
    </row>
    <row r="12" spans="1:14" ht="12.75">
      <c r="A12" s="30">
        <v>10</v>
      </c>
      <c r="B12" s="30">
        <v>20573</v>
      </c>
      <c r="C12" s="30" t="s">
        <v>15</v>
      </c>
      <c r="D12" s="30" t="s">
        <v>12</v>
      </c>
      <c r="E12" s="38">
        <v>198</v>
      </c>
      <c r="F12" s="30">
        <f t="shared" si="0"/>
        <v>12</v>
      </c>
      <c r="G12" s="26">
        <v>1292</v>
      </c>
      <c r="H12" s="30">
        <f t="shared" si="1"/>
        <v>1304</v>
      </c>
      <c r="I12" s="26" t="s">
        <v>384</v>
      </c>
      <c r="J12" s="30"/>
      <c r="K12" s="31">
        <f t="shared" si="2"/>
        <v>1.5</v>
      </c>
      <c r="L12" s="38">
        <v>2</v>
      </c>
      <c r="M12" s="31">
        <f>IF(K12&lt;0,0,K12)</f>
        <v>1.5</v>
      </c>
      <c r="N12" s="30"/>
    </row>
    <row r="13" spans="1:14" ht="12.75">
      <c r="A13" s="30">
        <v>11</v>
      </c>
      <c r="B13" s="26">
        <v>24131</v>
      </c>
      <c r="C13" s="26" t="s">
        <v>439</v>
      </c>
      <c r="D13" s="26" t="s">
        <v>24</v>
      </c>
      <c r="E13" s="38">
        <v>178</v>
      </c>
      <c r="F13" s="26">
        <f t="shared" si="0"/>
        <v>102</v>
      </c>
      <c r="G13" s="30">
        <v>1194</v>
      </c>
      <c r="H13" s="26">
        <f t="shared" si="1"/>
        <v>1296</v>
      </c>
      <c r="I13" s="26" t="s">
        <v>422</v>
      </c>
      <c r="J13" s="30"/>
      <c r="K13" s="31">
        <f t="shared" si="2"/>
        <v>16.5</v>
      </c>
      <c r="L13" s="38">
        <v>17</v>
      </c>
      <c r="M13" s="31">
        <f>IF(K13&gt;38,38,K13)</f>
        <v>16.5</v>
      </c>
      <c r="N13" s="30"/>
    </row>
    <row r="14" spans="1:14" ht="12.75">
      <c r="A14" s="30">
        <v>12</v>
      </c>
      <c r="B14" s="30">
        <v>21704</v>
      </c>
      <c r="C14" s="30" t="s">
        <v>168</v>
      </c>
      <c r="D14" s="30" t="s">
        <v>24</v>
      </c>
      <c r="E14" s="30">
        <v>169</v>
      </c>
      <c r="F14" s="30">
        <f t="shared" si="0"/>
        <v>138</v>
      </c>
      <c r="G14" s="30">
        <v>1158</v>
      </c>
      <c r="H14" s="30">
        <f t="shared" si="1"/>
        <v>1296</v>
      </c>
      <c r="I14" s="26" t="s">
        <v>384</v>
      </c>
      <c r="J14" s="30"/>
      <c r="K14" s="31">
        <f t="shared" si="2"/>
        <v>23.25</v>
      </c>
      <c r="L14" s="38">
        <v>23</v>
      </c>
      <c r="M14" s="31">
        <f>IF(K14&gt;38,38,K14)</f>
        <v>23.25</v>
      </c>
      <c r="N14" s="30"/>
    </row>
    <row r="15" spans="1:14" ht="12.75">
      <c r="A15" s="30">
        <v>13</v>
      </c>
      <c r="B15" s="30">
        <v>21652</v>
      </c>
      <c r="C15" s="30" t="s">
        <v>129</v>
      </c>
      <c r="D15" s="30" t="s">
        <v>24</v>
      </c>
      <c r="E15" s="30">
        <v>157</v>
      </c>
      <c r="F15" s="30">
        <f t="shared" si="0"/>
        <v>192</v>
      </c>
      <c r="G15" s="30">
        <v>1094</v>
      </c>
      <c r="H15" s="30">
        <f t="shared" si="1"/>
        <v>1286</v>
      </c>
      <c r="I15" s="26" t="s">
        <v>422</v>
      </c>
      <c r="J15" s="30"/>
      <c r="K15" s="31">
        <f t="shared" si="2"/>
        <v>32.25</v>
      </c>
      <c r="L15" s="38">
        <v>32</v>
      </c>
      <c r="M15" s="31">
        <f>IF(K15&gt;38,38,K15)</f>
        <v>32.25</v>
      </c>
      <c r="N15" s="30"/>
    </row>
    <row r="16" spans="1:14" ht="12.75">
      <c r="A16" s="30">
        <v>14</v>
      </c>
      <c r="B16" s="30">
        <v>22263</v>
      </c>
      <c r="C16" s="30" t="s">
        <v>228</v>
      </c>
      <c r="D16" s="30" t="s">
        <v>24</v>
      </c>
      <c r="E16" s="38">
        <v>213</v>
      </c>
      <c r="F16" s="30">
        <f t="shared" si="0"/>
        <v>0</v>
      </c>
      <c r="G16" s="30">
        <v>1279</v>
      </c>
      <c r="H16" s="30">
        <f t="shared" si="1"/>
        <v>1279</v>
      </c>
      <c r="I16" s="26" t="s">
        <v>384</v>
      </c>
      <c r="J16" s="30"/>
      <c r="K16" s="31">
        <f t="shared" si="2"/>
        <v>-9.75</v>
      </c>
      <c r="L16" s="38">
        <v>0</v>
      </c>
      <c r="M16" s="31">
        <f>IF(K16&lt;0,0,K16)</f>
        <v>0</v>
      </c>
      <c r="N16" s="30"/>
    </row>
    <row r="17" spans="1:14" ht="12.75">
      <c r="A17" s="30">
        <v>15</v>
      </c>
      <c r="B17" s="26">
        <v>20908</v>
      </c>
      <c r="C17" s="26" t="s">
        <v>194</v>
      </c>
      <c r="D17" s="26" t="s">
        <v>34</v>
      </c>
      <c r="E17" s="26">
        <v>189</v>
      </c>
      <c r="F17" s="26">
        <f t="shared" si="0"/>
        <v>48</v>
      </c>
      <c r="G17" s="30">
        <v>1231</v>
      </c>
      <c r="H17" s="26">
        <f t="shared" si="1"/>
        <v>1279</v>
      </c>
      <c r="I17" s="26" t="s">
        <v>422</v>
      </c>
      <c r="J17" s="30"/>
      <c r="K17" s="31">
        <f t="shared" si="2"/>
        <v>8.25</v>
      </c>
      <c r="L17" s="38">
        <v>8</v>
      </c>
      <c r="M17" s="31">
        <f>IF(K17&gt;38,38,K17)</f>
        <v>8.25</v>
      </c>
      <c r="N17" s="30"/>
    </row>
    <row r="18" spans="1:14" ht="12.75">
      <c r="A18" s="30">
        <v>16</v>
      </c>
      <c r="B18" s="30">
        <v>17199</v>
      </c>
      <c r="C18" s="30" t="s">
        <v>44</v>
      </c>
      <c r="D18" s="26" t="s">
        <v>24</v>
      </c>
      <c r="E18" s="38">
        <v>211</v>
      </c>
      <c r="F18" s="30">
        <f t="shared" si="0"/>
        <v>0</v>
      </c>
      <c r="G18" s="26">
        <v>1278</v>
      </c>
      <c r="H18" s="30">
        <f t="shared" si="1"/>
        <v>1278</v>
      </c>
      <c r="I18" s="26" t="s">
        <v>384</v>
      </c>
      <c r="J18" s="30"/>
      <c r="K18" s="31">
        <f t="shared" si="2"/>
        <v>-8.25</v>
      </c>
      <c r="L18" s="38">
        <v>0</v>
      </c>
      <c r="M18" s="31">
        <f>IF(K18&lt;0,0,K18)</f>
        <v>0</v>
      </c>
      <c r="N18" s="30"/>
    </row>
    <row r="19" spans="1:14" ht="12.75">
      <c r="A19" s="30">
        <v>17</v>
      </c>
      <c r="B19" s="30">
        <v>22262</v>
      </c>
      <c r="C19" s="30" t="s">
        <v>46</v>
      </c>
      <c r="D19" s="30" t="s">
        <v>24</v>
      </c>
      <c r="E19" s="38">
        <v>205</v>
      </c>
      <c r="F19" s="30">
        <f t="shared" si="0"/>
        <v>0</v>
      </c>
      <c r="G19" s="30">
        <v>1269</v>
      </c>
      <c r="H19" s="30">
        <f t="shared" si="1"/>
        <v>1269</v>
      </c>
      <c r="I19" s="26" t="s">
        <v>384</v>
      </c>
      <c r="J19" s="30" t="s">
        <v>298</v>
      </c>
      <c r="K19" s="31">
        <f t="shared" si="2"/>
        <v>-3.75</v>
      </c>
      <c r="L19" s="30">
        <v>0</v>
      </c>
      <c r="M19" s="31">
        <f>IF(K19&gt;38,38,K19)</f>
        <v>-3.75</v>
      </c>
      <c r="N19" s="30"/>
    </row>
    <row r="20" spans="1:14" ht="12.75">
      <c r="A20" s="30">
        <v>18</v>
      </c>
      <c r="B20" s="26">
        <v>17312</v>
      </c>
      <c r="C20" s="26" t="s">
        <v>20</v>
      </c>
      <c r="D20" s="26" t="s">
        <v>17</v>
      </c>
      <c r="E20" s="38">
        <v>190</v>
      </c>
      <c r="F20" s="30">
        <f t="shared" si="0"/>
        <v>48</v>
      </c>
      <c r="G20" s="26">
        <v>1221</v>
      </c>
      <c r="H20" s="30">
        <f t="shared" si="1"/>
        <v>1269</v>
      </c>
      <c r="I20" s="26" t="s">
        <v>384</v>
      </c>
      <c r="J20" s="30"/>
      <c r="K20" s="31">
        <f t="shared" si="2"/>
        <v>7.5</v>
      </c>
      <c r="L20" s="38">
        <v>8</v>
      </c>
      <c r="M20" s="31">
        <f>IF(K20&gt;38,38,K20)</f>
        <v>7.5</v>
      </c>
      <c r="N20" s="30"/>
    </row>
    <row r="21" spans="1:14" ht="12.75">
      <c r="A21" s="30">
        <v>19</v>
      </c>
      <c r="B21" s="30">
        <v>21642</v>
      </c>
      <c r="C21" s="30" t="s">
        <v>218</v>
      </c>
      <c r="D21" s="30" t="s">
        <v>24</v>
      </c>
      <c r="E21" s="38">
        <v>193</v>
      </c>
      <c r="F21" s="30">
        <f t="shared" si="0"/>
        <v>30</v>
      </c>
      <c r="G21" s="30">
        <v>1228</v>
      </c>
      <c r="H21" s="30">
        <f t="shared" si="1"/>
        <v>1258</v>
      </c>
      <c r="I21" s="26" t="s">
        <v>384</v>
      </c>
      <c r="J21" s="30"/>
      <c r="K21" s="31">
        <f t="shared" si="2"/>
        <v>5.25</v>
      </c>
      <c r="L21" s="38">
        <v>5</v>
      </c>
      <c r="M21" s="31">
        <f>IF(K21&gt;38,38,K21)</f>
        <v>5.25</v>
      </c>
      <c r="N21" s="30"/>
    </row>
    <row r="22" spans="1:14" ht="12.75">
      <c r="A22" s="30">
        <v>20</v>
      </c>
      <c r="B22" s="30">
        <v>21644</v>
      </c>
      <c r="C22" s="30" t="s">
        <v>179</v>
      </c>
      <c r="D22" s="30" t="s">
        <v>24</v>
      </c>
      <c r="E22" s="30">
        <v>202</v>
      </c>
      <c r="F22" s="30">
        <f t="shared" si="0"/>
        <v>0</v>
      </c>
      <c r="G22" s="30">
        <v>1256</v>
      </c>
      <c r="H22" s="30">
        <f t="shared" si="1"/>
        <v>1256</v>
      </c>
      <c r="I22" s="26" t="s">
        <v>384</v>
      </c>
      <c r="J22" s="30"/>
      <c r="K22" s="31">
        <f t="shared" si="2"/>
        <v>-1.5</v>
      </c>
      <c r="L22" s="38">
        <v>0</v>
      </c>
      <c r="M22" s="31">
        <f>IF(K22&gt;38,38,K22)</f>
        <v>-1.5</v>
      </c>
      <c r="N22" s="30"/>
    </row>
    <row r="23" spans="1:14" ht="12.75">
      <c r="A23" s="30">
        <v>21</v>
      </c>
      <c r="B23">
        <v>23451</v>
      </c>
      <c r="C23" s="38" t="s">
        <v>357</v>
      </c>
      <c r="D23" t="s">
        <v>24</v>
      </c>
      <c r="E23" s="38">
        <v>182</v>
      </c>
      <c r="F23" s="30">
        <f t="shared" si="0"/>
        <v>84</v>
      </c>
      <c r="G23" s="26">
        <v>1153</v>
      </c>
      <c r="H23" s="30">
        <f t="shared" si="1"/>
        <v>1237</v>
      </c>
      <c r="I23" s="26" t="s">
        <v>384</v>
      </c>
      <c r="J23" s="30"/>
      <c r="K23" s="31">
        <f t="shared" si="2"/>
        <v>13.5</v>
      </c>
      <c r="L23" s="38">
        <v>14</v>
      </c>
      <c r="M23" s="31">
        <f>IF(K23&lt;0,0,K23)</f>
        <v>13.5</v>
      </c>
      <c r="N23" s="30"/>
    </row>
    <row r="24" spans="1:14" ht="12.75">
      <c r="A24" s="30">
        <v>22</v>
      </c>
      <c r="B24" s="30">
        <v>21087</v>
      </c>
      <c r="C24" s="30" t="s">
        <v>29</v>
      </c>
      <c r="D24" s="30" t="s">
        <v>24</v>
      </c>
      <c r="E24" s="38">
        <v>183</v>
      </c>
      <c r="F24" s="30">
        <f t="shared" si="0"/>
        <v>78</v>
      </c>
      <c r="G24" s="26">
        <v>1153</v>
      </c>
      <c r="H24" s="30">
        <f t="shared" si="1"/>
        <v>1231</v>
      </c>
      <c r="I24" s="26" t="s">
        <v>384</v>
      </c>
      <c r="J24" s="30"/>
      <c r="K24" s="31">
        <f t="shared" si="2"/>
        <v>12.75</v>
      </c>
      <c r="L24" s="38">
        <v>13</v>
      </c>
      <c r="M24" s="31">
        <f>IF(K24&lt;0,0,K24)</f>
        <v>12.75</v>
      </c>
      <c r="N24" s="30"/>
    </row>
    <row r="25" spans="1:14" ht="12.75">
      <c r="A25" s="30">
        <v>23</v>
      </c>
      <c r="B25" s="30">
        <v>20234</v>
      </c>
      <c r="C25" s="30" t="s">
        <v>173</v>
      </c>
      <c r="D25" s="30" t="s">
        <v>34</v>
      </c>
      <c r="E25" s="38">
        <v>175</v>
      </c>
      <c r="F25" s="30">
        <f t="shared" si="0"/>
        <v>114</v>
      </c>
      <c r="G25" s="30">
        <v>1114</v>
      </c>
      <c r="H25" s="30">
        <f t="shared" si="1"/>
        <v>1228</v>
      </c>
      <c r="I25" s="26" t="s">
        <v>384</v>
      </c>
      <c r="J25" s="30"/>
      <c r="K25" s="31">
        <f t="shared" si="2"/>
        <v>18.75</v>
      </c>
      <c r="L25" s="38">
        <v>19</v>
      </c>
      <c r="M25" s="31">
        <f aca="true" t="shared" si="3" ref="M25:M35">IF(K25&gt;38,38,K25)</f>
        <v>18.75</v>
      </c>
      <c r="N25" s="30"/>
    </row>
    <row r="26" spans="1:14" ht="12.75">
      <c r="A26" s="30">
        <v>24</v>
      </c>
      <c r="B26" s="30">
        <v>21553</v>
      </c>
      <c r="C26" s="30" t="s">
        <v>200</v>
      </c>
      <c r="D26" s="30" t="s">
        <v>24</v>
      </c>
      <c r="E26" s="30">
        <v>185</v>
      </c>
      <c r="F26" s="30">
        <f t="shared" si="0"/>
        <v>66</v>
      </c>
      <c r="G26" s="30">
        <v>1161</v>
      </c>
      <c r="H26" s="30">
        <f t="shared" si="1"/>
        <v>1227</v>
      </c>
      <c r="I26" s="26" t="s">
        <v>384</v>
      </c>
      <c r="J26" s="30"/>
      <c r="K26" s="31">
        <f t="shared" si="2"/>
        <v>11.25</v>
      </c>
      <c r="L26" s="38">
        <v>11</v>
      </c>
      <c r="M26" s="31">
        <f t="shared" si="3"/>
        <v>11.25</v>
      </c>
      <c r="N26" s="30"/>
    </row>
    <row r="27" spans="1:14" ht="12.75">
      <c r="A27" s="30">
        <v>25</v>
      </c>
      <c r="B27" s="30">
        <v>22273</v>
      </c>
      <c r="C27" s="30" t="s">
        <v>111</v>
      </c>
      <c r="D27" s="30" t="s">
        <v>24</v>
      </c>
      <c r="E27" s="38">
        <v>185</v>
      </c>
      <c r="F27" s="30">
        <f t="shared" si="0"/>
        <v>66</v>
      </c>
      <c r="G27" s="30">
        <v>1159</v>
      </c>
      <c r="H27" s="30">
        <f t="shared" si="1"/>
        <v>1225</v>
      </c>
      <c r="I27" s="26" t="s">
        <v>422</v>
      </c>
      <c r="J27" s="30"/>
      <c r="K27" s="31">
        <f t="shared" si="2"/>
        <v>11.25</v>
      </c>
      <c r="L27" s="38">
        <v>11</v>
      </c>
      <c r="M27" s="31">
        <f t="shared" si="3"/>
        <v>11.25</v>
      </c>
      <c r="N27" s="30"/>
    </row>
    <row r="28" spans="1:14" ht="12.75">
      <c r="A28" s="30">
        <v>26</v>
      </c>
      <c r="B28" s="30">
        <v>22261</v>
      </c>
      <c r="C28" s="30" t="s">
        <v>60</v>
      </c>
      <c r="D28" s="30" t="s">
        <v>24</v>
      </c>
      <c r="E28" s="38">
        <v>166</v>
      </c>
      <c r="F28" s="30">
        <f t="shared" si="0"/>
        <v>156</v>
      </c>
      <c r="G28" s="30">
        <v>1069</v>
      </c>
      <c r="H28" s="30">
        <f t="shared" si="1"/>
        <v>1225</v>
      </c>
      <c r="I28" s="26" t="s">
        <v>422</v>
      </c>
      <c r="J28" s="30"/>
      <c r="K28" s="31">
        <f t="shared" si="2"/>
        <v>25.5</v>
      </c>
      <c r="L28" s="38">
        <v>26</v>
      </c>
      <c r="M28" s="31">
        <f t="shared" si="3"/>
        <v>25.5</v>
      </c>
      <c r="N28" s="30"/>
    </row>
    <row r="29" spans="1:14" ht="12.75">
      <c r="A29" s="30">
        <v>27</v>
      </c>
      <c r="B29" s="26">
        <v>24702</v>
      </c>
      <c r="C29" s="26" t="s">
        <v>438</v>
      </c>
      <c r="D29" s="26" t="s">
        <v>24</v>
      </c>
      <c r="E29" s="38">
        <v>0</v>
      </c>
      <c r="F29" s="26">
        <f t="shared" si="0"/>
        <v>228</v>
      </c>
      <c r="G29" s="30">
        <v>995</v>
      </c>
      <c r="H29" s="26">
        <f t="shared" si="1"/>
        <v>1223</v>
      </c>
      <c r="I29" s="26" t="s">
        <v>425</v>
      </c>
      <c r="J29" s="30"/>
      <c r="K29" s="31">
        <f t="shared" si="2"/>
        <v>150</v>
      </c>
      <c r="L29" s="38">
        <v>38</v>
      </c>
      <c r="M29" s="31">
        <f t="shared" si="3"/>
        <v>38</v>
      </c>
      <c r="N29" s="30"/>
    </row>
    <row r="30" spans="1:14" ht="12.75">
      <c r="A30" s="30">
        <v>28</v>
      </c>
      <c r="B30" s="30">
        <v>21177</v>
      </c>
      <c r="C30" s="30" t="s">
        <v>234</v>
      </c>
      <c r="D30" s="30" t="s">
        <v>24</v>
      </c>
      <c r="E30" s="30">
        <v>192</v>
      </c>
      <c r="F30" s="30">
        <f t="shared" si="0"/>
        <v>36</v>
      </c>
      <c r="G30" s="30">
        <v>1181</v>
      </c>
      <c r="H30" s="30">
        <f t="shared" si="1"/>
        <v>1217</v>
      </c>
      <c r="I30" s="26" t="s">
        <v>422</v>
      </c>
      <c r="J30" s="30"/>
      <c r="K30" s="31">
        <f t="shared" si="2"/>
        <v>6</v>
      </c>
      <c r="L30" s="38">
        <v>6</v>
      </c>
      <c r="M30" s="31">
        <f t="shared" si="3"/>
        <v>6</v>
      </c>
      <c r="N30" s="30"/>
    </row>
    <row r="31" spans="1:14" ht="12.75">
      <c r="A31" s="30">
        <v>29</v>
      </c>
      <c r="B31" s="38">
        <v>21654</v>
      </c>
      <c r="C31" s="38" t="s">
        <v>237</v>
      </c>
      <c r="D31" s="38" t="s">
        <v>24</v>
      </c>
      <c r="E31" s="38">
        <v>211</v>
      </c>
      <c r="F31" s="30">
        <f t="shared" si="0"/>
        <v>0</v>
      </c>
      <c r="G31" s="38">
        <v>1213</v>
      </c>
      <c r="H31" s="30">
        <f t="shared" si="1"/>
        <v>1213</v>
      </c>
      <c r="I31" s="26" t="s">
        <v>384</v>
      </c>
      <c r="J31" s="30"/>
      <c r="K31" s="31">
        <f t="shared" si="2"/>
        <v>-8.25</v>
      </c>
      <c r="L31" s="38">
        <v>0</v>
      </c>
      <c r="M31" s="31">
        <f t="shared" si="3"/>
        <v>-8.25</v>
      </c>
      <c r="N31" s="30"/>
    </row>
    <row r="32" spans="1:14" ht="12.75">
      <c r="A32" s="30">
        <v>30</v>
      </c>
      <c r="B32" s="30">
        <v>21736</v>
      </c>
      <c r="C32" s="30" t="s">
        <v>182</v>
      </c>
      <c r="D32" s="30" t="s">
        <v>24</v>
      </c>
      <c r="E32" s="30">
        <v>191</v>
      </c>
      <c r="F32" s="30">
        <f t="shared" si="0"/>
        <v>42</v>
      </c>
      <c r="G32" s="30">
        <v>1166</v>
      </c>
      <c r="H32" s="30">
        <f t="shared" si="1"/>
        <v>1208</v>
      </c>
      <c r="I32" s="26" t="s">
        <v>422</v>
      </c>
      <c r="J32" s="30"/>
      <c r="K32" s="31">
        <f t="shared" si="2"/>
        <v>6.75</v>
      </c>
      <c r="L32" s="38">
        <v>7</v>
      </c>
      <c r="M32" s="31">
        <f t="shared" si="3"/>
        <v>6.75</v>
      </c>
      <c r="N32" s="30"/>
    </row>
    <row r="33" spans="1:14" ht="12.75">
      <c r="A33" s="30">
        <v>31</v>
      </c>
      <c r="B33" s="30">
        <v>21703</v>
      </c>
      <c r="C33" s="30" t="s">
        <v>88</v>
      </c>
      <c r="D33" s="30" t="s">
        <v>19</v>
      </c>
      <c r="E33" s="30">
        <v>179</v>
      </c>
      <c r="F33" s="30">
        <f t="shared" si="0"/>
        <v>96</v>
      </c>
      <c r="G33" s="26">
        <v>1102</v>
      </c>
      <c r="H33" s="30">
        <f t="shared" si="1"/>
        <v>1198</v>
      </c>
      <c r="I33" s="26" t="s">
        <v>422</v>
      </c>
      <c r="J33" s="30"/>
      <c r="K33" s="31">
        <f t="shared" si="2"/>
        <v>15.75</v>
      </c>
      <c r="L33" s="38">
        <v>16</v>
      </c>
      <c r="M33" s="31">
        <f t="shared" si="3"/>
        <v>15.75</v>
      </c>
      <c r="N33" s="30"/>
    </row>
    <row r="34" spans="1:14" ht="12.75">
      <c r="A34" s="30">
        <v>32</v>
      </c>
      <c r="B34" s="30">
        <v>20077</v>
      </c>
      <c r="C34" s="30" t="s">
        <v>242</v>
      </c>
      <c r="D34" s="30" t="s">
        <v>34</v>
      </c>
      <c r="E34" s="38">
        <v>207</v>
      </c>
      <c r="F34" s="30">
        <f t="shared" si="0"/>
        <v>0</v>
      </c>
      <c r="G34" s="30">
        <v>1191</v>
      </c>
      <c r="H34" s="30">
        <f t="shared" si="1"/>
        <v>1191</v>
      </c>
      <c r="I34" s="26" t="s">
        <v>384</v>
      </c>
      <c r="J34" s="30"/>
      <c r="K34" s="31">
        <f t="shared" si="2"/>
        <v>-5.25</v>
      </c>
      <c r="L34" s="38">
        <v>0</v>
      </c>
      <c r="M34" s="31">
        <f t="shared" si="3"/>
        <v>-5.25</v>
      </c>
      <c r="N34" s="30"/>
    </row>
    <row r="35" spans="1:14" ht="12.75">
      <c r="A35" s="30">
        <v>33</v>
      </c>
      <c r="B35" s="30">
        <v>22276</v>
      </c>
      <c r="C35" s="30" t="s">
        <v>67</v>
      </c>
      <c r="D35" s="30" t="s">
        <v>24</v>
      </c>
      <c r="E35" s="38">
        <v>161</v>
      </c>
      <c r="F35" s="30">
        <f aca="true" t="shared" si="4" ref="F35:F61">L35*6</f>
        <v>174</v>
      </c>
      <c r="G35" s="30">
        <v>1016</v>
      </c>
      <c r="H35" s="30">
        <f aca="true" t="shared" si="5" ref="H35:H61">F35+G35</f>
        <v>1190</v>
      </c>
      <c r="I35" s="26" t="s">
        <v>422</v>
      </c>
      <c r="J35" s="30"/>
      <c r="K35" s="31">
        <f aca="true" t="shared" si="6" ref="K35:K61">(200-E35)*(75/100)</f>
        <v>29.25</v>
      </c>
      <c r="L35" s="38">
        <v>29</v>
      </c>
      <c r="M35" s="31">
        <f t="shared" si="3"/>
        <v>29.25</v>
      </c>
      <c r="N35" s="30"/>
    </row>
    <row r="36" spans="1:14" ht="12.75">
      <c r="A36" s="30">
        <v>34</v>
      </c>
      <c r="B36" s="30">
        <v>20081</v>
      </c>
      <c r="C36" s="30" t="s">
        <v>244</v>
      </c>
      <c r="D36" s="30" t="s">
        <v>34</v>
      </c>
      <c r="E36" s="38">
        <v>181</v>
      </c>
      <c r="F36" s="30">
        <f t="shared" si="4"/>
        <v>84</v>
      </c>
      <c r="G36" s="30">
        <v>1101</v>
      </c>
      <c r="H36" s="30">
        <f t="shared" si="5"/>
        <v>1185</v>
      </c>
      <c r="I36" s="26" t="s">
        <v>384</v>
      </c>
      <c r="J36" s="30"/>
      <c r="K36" s="31">
        <f t="shared" si="6"/>
        <v>14.25</v>
      </c>
      <c r="L36" s="38">
        <v>14</v>
      </c>
      <c r="M36" s="31">
        <f>IF(K36&lt;0,0,K36)</f>
        <v>14.25</v>
      </c>
      <c r="N36" s="30"/>
    </row>
    <row r="37" spans="1:14" ht="12.75">
      <c r="A37" s="30">
        <v>35</v>
      </c>
      <c r="B37" s="30">
        <v>21653</v>
      </c>
      <c r="C37" s="30" t="s">
        <v>109</v>
      </c>
      <c r="D37" s="30" t="s">
        <v>24</v>
      </c>
      <c r="E37" s="38">
        <v>181</v>
      </c>
      <c r="F37" s="30">
        <f t="shared" si="4"/>
        <v>84</v>
      </c>
      <c r="G37" s="30">
        <v>1098</v>
      </c>
      <c r="H37" s="30">
        <f t="shared" si="5"/>
        <v>1182</v>
      </c>
      <c r="I37" s="26" t="s">
        <v>384</v>
      </c>
      <c r="J37" s="30"/>
      <c r="K37" s="31">
        <f t="shared" si="6"/>
        <v>14.25</v>
      </c>
      <c r="L37" s="38">
        <v>14</v>
      </c>
      <c r="M37" s="31">
        <f>IF(K37&gt;38,38,K37)</f>
        <v>14.25</v>
      </c>
      <c r="N37" s="30"/>
    </row>
    <row r="38" spans="1:14" ht="12.75">
      <c r="A38" s="30">
        <v>36</v>
      </c>
      <c r="B38" s="30">
        <v>22228</v>
      </c>
      <c r="C38" s="30" t="s">
        <v>132</v>
      </c>
      <c r="D38" s="30" t="s">
        <v>24</v>
      </c>
      <c r="E38" s="38">
        <v>171</v>
      </c>
      <c r="F38" s="30">
        <f t="shared" si="4"/>
        <v>132</v>
      </c>
      <c r="G38" s="30">
        <v>1042</v>
      </c>
      <c r="H38" s="30">
        <f t="shared" si="5"/>
        <v>1174</v>
      </c>
      <c r="I38" s="26" t="s">
        <v>422</v>
      </c>
      <c r="J38" s="30"/>
      <c r="K38" s="31">
        <f t="shared" si="6"/>
        <v>21.75</v>
      </c>
      <c r="L38" s="38">
        <v>22</v>
      </c>
      <c r="M38" s="31">
        <f>IF(K38&gt;38,38,K38)</f>
        <v>21.75</v>
      </c>
      <c r="N38" s="30"/>
    </row>
    <row r="39" spans="1:14" ht="12.75">
      <c r="A39" s="30">
        <v>37</v>
      </c>
      <c r="B39" s="30">
        <v>21649</v>
      </c>
      <c r="C39" s="30" t="s">
        <v>209</v>
      </c>
      <c r="D39" s="30" t="s">
        <v>24</v>
      </c>
      <c r="E39" s="30">
        <v>200</v>
      </c>
      <c r="F39" s="30">
        <f t="shared" si="4"/>
        <v>0</v>
      </c>
      <c r="G39" s="30">
        <v>1170</v>
      </c>
      <c r="H39" s="30">
        <f t="shared" si="5"/>
        <v>1170</v>
      </c>
      <c r="I39" s="26" t="s">
        <v>422</v>
      </c>
      <c r="J39" s="30"/>
      <c r="K39" s="31">
        <f t="shared" si="6"/>
        <v>0</v>
      </c>
      <c r="L39" s="38">
        <v>0</v>
      </c>
      <c r="M39" s="31">
        <f>IF(K39&lt;0,0,K39)</f>
        <v>0</v>
      </c>
      <c r="N39" s="30"/>
    </row>
    <row r="40" spans="1:14" ht="12.75">
      <c r="A40" s="30">
        <v>38</v>
      </c>
      <c r="B40" s="38">
        <v>24001</v>
      </c>
      <c r="C40" s="38" t="s">
        <v>380</v>
      </c>
      <c r="D40" s="38" t="s">
        <v>19</v>
      </c>
      <c r="E40" s="38">
        <v>180</v>
      </c>
      <c r="F40" s="30">
        <f t="shared" si="4"/>
        <v>90</v>
      </c>
      <c r="G40" s="38">
        <v>1076</v>
      </c>
      <c r="H40" s="30">
        <f t="shared" si="5"/>
        <v>1166</v>
      </c>
      <c r="I40" s="26" t="s">
        <v>384</v>
      </c>
      <c r="J40" s="26" t="s">
        <v>298</v>
      </c>
      <c r="K40" s="31">
        <f t="shared" si="6"/>
        <v>15</v>
      </c>
      <c r="L40" s="38">
        <v>15</v>
      </c>
      <c r="M40" s="31">
        <f>IF(K40&gt;38,38,K40)</f>
        <v>15</v>
      </c>
      <c r="N40" s="30"/>
    </row>
    <row r="41" spans="1:14" ht="12.75">
      <c r="A41" s="30">
        <v>39</v>
      </c>
      <c r="B41" s="38">
        <v>23425</v>
      </c>
      <c r="C41" s="38" t="s">
        <v>356</v>
      </c>
      <c r="D41" s="38" t="s">
        <v>14</v>
      </c>
      <c r="E41" s="38">
        <v>181</v>
      </c>
      <c r="F41" s="30">
        <f t="shared" si="4"/>
        <v>84</v>
      </c>
      <c r="G41" s="26">
        <v>1068</v>
      </c>
      <c r="H41" s="30">
        <f t="shared" si="5"/>
        <v>1152</v>
      </c>
      <c r="I41" s="26" t="s">
        <v>384</v>
      </c>
      <c r="J41" s="30"/>
      <c r="K41" s="31">
        <f t="shared" si="6"/>
        <v>14.25</v>
      </c>
      <c r="L41" s="38">
        <v>14</v>
      </c>
      <c r="M41" s="31">
        <f>IF(K41&gt;38,38,K41)</f>
        <v>14.25</v>
      </c>
      <c r="N41" s="30"/>
    </row>
    <row r="42" spans="1:14" ht="12.75">
      <c r="A42" s="30">
        <v>40</v>
      </c>
      <c r="B42" s="30">
        <v>22843</v>
      </c>
      <c r="C42" s="30" t="s">
        <v>306</v>
      </c>
      <c r="D42" s="30" t="s">
        <v>24</v>
      </c>
      <c r="E42" s="38">
        <v>171</v>
      </c>
      <c r="F42" s="30">
        <f t="shared" si="4"/>
        <v>132</v>
      </c>
      <c r="G42" s="30">
        <v>1014</v>
      </c>
      <c r="H42" s="30">
        <f t="shared" si="5"/>
        <v>1146</v>
      </c>
      <c r="I42" s="26" t="s">
        <v>422</v>
      </c>
      <c r="J42" s="30"/>
      <c r="K42" s="31">
        <f t="shared" si="6"/>
        <v>21.75</v>
      </c>
      <c r="L42" s="38">
        <v>22</v>
      </c>
      <c r="M42" s="31">
        <f>IF(K42&gt;38,38,K42)</f>
        <v>21.75</v>
      </c>
      <c r="N42" s="30"/>
    </row>
    <row r="43" spans="1:14" ht="12.75">
      <c r="A43" s="30">
        <v>41</v>
      </c>
      <c r="B43" s="30">
        <v>17157</v>
      </c>
      <c r="C43" s="30" t="s">
        <v>261</v>
      </c>
      <c r="D43" t="s">
        <v>12</v>
      </c>
      <c r="E43" s="38">
        <v>205</v>
      </c>
      <c r="F43" s="30">
        <f t="shared" si="4"/>
        <v>0</v>
      </c>
      <c r="G43" s="30">
        <v>1136</v>
      </c>
      <c r="H43" s="30">
        <f t="shared" si="5"/>
        <v>1136</v>
      </c>
      <c r="I43" s="26" t="s">
        <v>384</v>
      </c>
      <c r="J43" s="30"/>
      <c r="K43" s="31">
        <f t="shared" si="6"/>
        <v>-3.75</v>
      </c>
      <c r="L43" s="38">
        <v>0</v>
      </c>
      <c r="M43" s="31">
        <f>IF(K43&lt;0,0,K43)</f>
        <v>0</v>
      </c>
      <c r="N43" s="30"/>
    </row>
    <row r="44" spans="1:14" ht="12.75">
      <c r="A44" s="30">
        <v>42</v>
      </c>
      <c r="B44" s="30">
        <v>22954</v>
      </c>
      <c r="C44" s="30" t="s">
        <v>270</v>
      </c>
      <c r="D44" s="30" t="s">
        <v>19</v>
      </c>
      <c r="E44" s="38">
        <v>177</v>
      </c>
      <c r="F44" s="30">
        <f t="shared" si="4"/>
        <v>102</v>
      </c>
      <c r="G44" s="26">
        <v>1034</v>
      </c>
      <c r="H44" s="30">
        <f t="shared" si="5"/>
        <v>1136</v>
      </c>
      <c r="I44" s="26" t="s">
        <v>384</v>
      </c>
      <c r="J44" s="30"/>
      <c r="K44" s="31">
        <f t="shared" si="6"/>
        <v>17.25</v>
      </c>
      <c r="L44" s="38">
        <v>17</v>
      </c>
      <c r="M44" s="31">
        <f>IF(K44&gt;38,38,K44)</f>
        <v>17.25</v>
      </c>
      <c r="N44" s="30"/>
    </row>
    <row r="45" spans="1:14" ht="12.75">
      <c r="A45" s="30">
        <v>43</v>
      </c>
      <c r="B45" s="30">
        <v>21089</v>
      </c>
      <c r="C45" s="30" t="s">
        <v>25</v>
      </c>
      <c r="D45" s="30" t="s">
        <v>19</v>
      </c>
      <c r="E45" s="38">
        <v>179</v>
      </c>
      <c r="F45" s="30">
        <f t="shared" si="4"/>
        <v>96</v>
      </c>
      <c r="G45" s="30">
        <v>1036</v>
      </c>
      <c r="H45" s="30">
        <f t="shared" si="5"/>
        <v>1132</v>
      </c>
      <c r="I45" s="26" t="s">
        <v>422</v>
      </c>
      <c r="J45" s="30"/>
      <c r="K45" s="31">
        <f t="shared" si="6"/>
        <v>15.75</v>
      </c>
      <c r="L45" s="38">
        <v>16</v>
      </c>
      <c r="M45" s="31">
        <f>IF(K45&lt;0,0,K45)</f>
        <v>15.75</v>
      </c>
      <c r="N45" s="30"/>
    </row>
    <row r="46" spans="1:14" ht="12.75">
      <c r="A46" s="30">
        <v>44</v>
      </c>
      <c r="B46" s="30">
        <v>21257</v>
      </c>
      <c r="C46" s="30" t="s">
        <v>32</v>
      </c>
      <c r="D46" s="30" t="s">
        <v>19</v>
      </c>
      <c r="E46" s="38">
        <v>175</v>
      </c>
      <c r="F46" s="30">
        <f t="shared" si="4"/>
        <v>114</v>
      </c>
      <c r="G46" s="30">
        <v>1017</v>
      </c>
      <c r="H46" s="30">
        <f t="shared" si="5"/>
        <v>1131</v>
      </c>
      <c r="I46" s="26" t="s">
        <v>384</v>
      </c>
      <c r="J46" s="30"/>
      <c r="K46" s="31">
        <f t="shared" si="6"/>
        <v>18.75</v>
      </c>
      <c r="L46" s="38">
        <v>19</v>
      </c>
      <c r="M46" s="31">
        <f>IF(K46&lt;0,0,K46)</f>
        <v>18.75</v>
      </c>
      <c r="N46" s="26"/>
    </row>
    <row r="47" spans="1:14" ht="12.75">
      <c r="A47" s="30">
        <v>45</v>
      </c>
      <c r="B47" s="30">
        <v>21552</v>
      </c>
      <c r="C47" s="30" t="s">
        <v>82</v>
      </c>
      <c r="D47" s="30" t="s">
        <v>24</v>
      </c>
      <c r="E47" s="30">
        <v>160</v>
      </c>
      <c r="F47" s="30">
        <f t="shared" si="4"/>
        <v>180</v>
      </c>
      <c r="G47" s="30">
        <v>951</v>
      </c>
      <c r="H47" s="30">
        <f t="shared" si="5"/>
        <v>1131</v>
      </c>
      <c r="I47" s="26" t="s">
        <v>384</v>
      </c>
      <c r="J47" s="30"/>
      <c r="K47" s="31">
        <f t="shared" si="6"/>
        <v>30</v>
      </c>
      <c r="L47" s="38">
        <v>30</v>
      </c>
      <c r="M47" s="31">
        <f>IF(K47&gt;38,38,K47)</f>
        <v>30</v>
      </c>
      <c r="N47" s="30"/>
    </row>
    <row r="48" spans="1:14" ht="12.75">
      <c r="A48" s="30">
        <v>46</v>
      </c>
      <c r="B48" s="30">
        <v>21960</v>
      </c>
      <c r="C48" s="30" t="s">
        <v>154</v>
      </c>
      <c r="D48" s="30" t="s">
        <v>57</v>
      </c>
      <c r="E48" s="30">
        <v>178</v>
      </c>
      <c r="F48" s="30">
        <f t="shared" si="4"/>
        <v>102</v>
      </c>
      <c r="G48" s="30">
        <v>1027</v>
      </c>
      <c r="H48" s="30">
        <f t="shared" si="5"/>
        <v>1129</v>
      </c>
      <c r="I48" s="26" t="s">
        <v>384</v>
      </c>
      <c r="J48" s="30"/>
      <c r="K48" s="31">
        <f t="shared" si="6"/>
        <v>16.5</v>
      </c>
      <c r="L48" s="38">
        <v>17</v>
      </c>
      <c r="M48" s="31">
        <f>IF(K48&gt;38,38,K48)</f>
        <v>16.5</v>
      </c>
      <c r="N48" s="30"/>
    </row>
    <row r="49" spans="1:14" ht="12.75">
      <c r="A49" s="30">
        <v>47</v>
      </c>
      <c r="B49" s="26">
        <v>24134</v>
      </c>
      <c r="C49" s="26" t="s">
        <v>423</v>
      </c>
      <c r="D49" s="26" t="s">
        <v>24</v>
      </c>
      <c r="E49" s="38">
        <v>189</v>
      </c>
      <c r="F49" s="30">
        <f t="shared" si="4"/>
        <v>48</v>
      </c>
      <c r="G49" s="30">
        <v>1080</v>
      </c>
      <c r="H49" s="30">
        <f t="shared" si="5"/>
        <v>1128</v>
      </c>
      <c r="I49" s="26" t="s">
        <v>422</v>
      </c>
      <c r="J49" s="30"/>
      <c r="K49" s="31">
        <f t="shared" si="6"/>
        <v>8.25</v>
      </c>
      <c r="L49" s="38">
        <v>8</v>
      </c>
      <c r="M49" s="31">
        <f>IF(K49&lt;0,0,K49)</f>
        <v>8.25</v>
      </c>
      <c r="N49" s="30"/>
    </row>
    <row r="50" spans="1:14" ht="12.75">
      <c r="A50" s="30">
        <v>48</v>
      </c>
      <c r="B50" s="30">
        <v>21555</v>
      </c>
      <c r="C50" s="30" t="s">
        <v>92</v>
      </c>
      <c r="D50" s="30" t="s">
        <v>24</v>
      </c>
      <c r="E50" s="38">
        <v>171</v>
      </c>
      <c r="F50" s="30">
        <f t="shared" si="4"/>
        <v>132</v>
      </c>
      <c r="G50" s="30">
        <v>996</v>
      </c>
      <c r="H50" s="30">
        <f t="shared" si="5"/>
        <v>1128</v>
      </c>
      <c r="I50" s="26" t="s">
        <v>422</v>
      </c>
      <c r="J50" s="30"/>
      <c r="K50" s="31">
        <f t="shared" si="6"/>
        <v>21.75</v>
      </c>
      <c r="L50" s="38">
        <v>22</v>
      </c>
      <c r="M50" s="31">
        <f>IF(K50&gt;38,38,K50)</f>
        <v>21.75</v>
      </c>
      <c r="N50" s="30"/>
    </row>
    <row r="51" spans="1:14" ht="12.75">
      <c r="A51" s="30">
        <v>49</v>
      </c>
      <c r="B51" s="30">
        <v>22286</v>
      </c>
      <c r="C51" s="30" t="s">
        <v>145</v>
      </c>
      <c r="D51" s="30" t="s">
        <v>57</v>
      </c>
      <c r="E51" s="38">
        <v>210</v>
      </c>
      <c r="F51" s="30">
        <f t="shared" si="4"/>
        <v>0</v>
      </c>
      <c r="G51" s="26">
        <v>1101</v>
      </c>
      <c r="H51" s="30">
        <f t="shared" si="5"/>
        <v>1101</v>
      </c>
      <c r="I51" s="26" t="s">
        <v>384</v>
      </c>
      <c r="J51" s="30"/>
      <c r="K51" s="31">
        <f t="shared" si="6"/>
        <v>-7.5</v>
      </c>
      <c r="L51" s="38">
        <v>0</v>
      </c>
      <c r="M51" s="31">
        <f>IF(K51&gt;38,38,K51)</f>
        <v>-7.5</v>
      </c>
      <c r="N51" s="30"/>
    </row>
    <row r="52" spans="1:14" ht="12.75">
      <c r="A52" s="30">
        <v>50</v>
      </c>
      <c r="B52" s="26">
        <v>24210</v>
      </c>
      <c r="C52" s="26" t="s">
        <v>433</v>
      </c>
      <c r="D52" s="26" t="s">
        <v>24</v>
      </c>
      <c r="E52" s="38">
        <v>134</v>
      </c>
      <c r="F52" s="30">
        <f t="shared" si="4"/>
        <v>228</v>
      </c>
      <c r="G52" s="30">
        <v>867</v>
      </c>
      <c r="H52" s="30">
        <f t="shared" si="5"/>
        <v>1095</v>
      </c>
      <c r="I52" s="26" t="s">
        <v>422</v>
      </c>
      <c r="J52" s="26" t="s">
        <v>298</v>
      </c>
      <c r="K52" s="31">
        <f t="shared" si="6"/>
        <v>49.5</v>
      </c>
      <c r="L52" s="38">
        <v>38</v>
      </c>
      <c r="M52" s="31">
        <f>IF(K52&gt;38,38,K52)</f>
        <v>38</v>
      </c>
      <c r="N52" s="30"/>
    </row>
    <row r="53" spans="1:14" ht="12.75">
      <c r="A53" s="30">
        <v>51</v>
      </c>
      <c r="B53" s="30">
        <v>22550</v>
      </c>
      <c r="C53" s="30" t="s">
        <v>130</v>
      </c>
      <c r="D53" s="30" t="s">
        <v>24</v>
      </c>
      <c r="E53" s="38">
        <v>173</v>
      </c>
      <c r="F53" s="30">
        <f t="shared" si="4"/>
        <v>120</v>
      </c>
      <c r="G53" s="30">
        <v>969</v>
      </c>
      <c r="H53" s="30">
        <f t="shared" si="5"/>
        <v>1089</v>
      </c>
      <c r="I53" s="26" t="s">
        <v>422</v>
      </c>
      <c r="J53" s="30"/>
      <c r="K53" s="31">
        <f t="shared" si="6"/>
        <v>20.25</v>
      </c>
      <c r="L53" s="38">
        <v>20</v>
      </c>
      <c r="M53" s="31">
        <f>IF(K53&gt;38,38,K53)</f>
        <v>20.25</v>
      </c>
      <c r="N53" s="30"/>
    </row>
    <row r="54" spans="1:14" ht="12.75">
      <c r="A54" s="30">
        <v>52</v>
      </c>
      <c r="B54" s="30">
        <v>17217</v>
      </c>
      <c r="C54" s="30" t="s">
        <v>212</v>
      </c>
      <c r="D54" s="30" t="s">
        <v>17</v>
      </c>
      <c r="E54" s="38">
        <v>191</v>
      </c>
      <c r="F54" s="30">
        <f t="shared" si="4"/>
        <v>42</v>
      </c>
      <c r="G54" s="30">
        <v>1045</v>
      </c>
      <c r="H54" s="30">
        <f t="shared" si="5"/>
        <v>1087</v>
      </c>
      <c r="I54" s="26" t="s">
        <v>384</v>
      </c>
      <c r="J54" s="30"/>
      <c r="K54" s="31">
        <f t="shared" si="6"/>
        <v>6.75</v>
      </c>
      <c r="L54" s="38">
        <v>7</v>
      </c>
      <c r="M54" s="31">
        <f>IF(K54&lt;0,0,K54)</f>
        <v>6.75</v>
      </c>
      <c r="N54" s="30"/>
    </row>
    <row r="55" spans="1:14" ht="12.75">
      <c r="A55" s="30">
        <v>53</v>
      </c>
      <c r="B55" s="30">
        <v>22517</v>
      </c>
      <c r="C55" s="30" t="s">
        <v>213</v>
      </c>
      <c r="D55" s="30" t="s">
        <v>17</v>
      </c>
      <c r="E55" s="38">
        <v>212</v>
      </c>
      <c r="F55" s="30">
        <f t="shared" si="4"/>
        <v>0</v>
      </c>
      <c r="G55" s="30">
        <v>1086</v>
      </c>
      <c r="H55" s="30">
        <f t="shared" si="5"/>
        <v>1086</v>
      </c>
      <c r="I55" s="26" t="s">
        <v>384</v>
      </c>
      <c r="J55" s="30"/>
      <c r="K55" s="31">
        <f t="shared" si="6"/>
        <v>-9</v>
      </c>
      <c r="L55" s="38">
        <v>0</v>
      </c>
      <c r="M55" s="31">
        <f>IF(K55&gt;38,38,K55)</f>
        <v>-9</v>
      </c>
      <c r="N55" s="30"/>
    </row>
    <row r="56" spans="1:14" ht="12.75">
      <c r="A56" s="30">
        <v>54</v>
      </c>
      <c r="B56" s="30">
        <v>21088</v>
      </c>
      <c r="C56" s="30" t="s">
        <v>26</v>
      </c>
      <c r="D56" s="30" t="s">
        <v>24</v>
      </c>
      <c r="E56" s="38">
        <v>190</v>
      </c>
      <c r="F56" s="30">
        <f t="shared" si="4"/>
        <v>48</v>
      </c>
      <c r="G56" s="26">
        <v>1025</v>
      </c>
      <c r="H56" s="30">
        <f t="shared" si="5"/>
        <v>1073</v>
      </c>
      <c r="I56" s="26" t="s">
        <v>384</v>
      </c>
      <c r="J56" s="30"/>
      <c r="K56" s="31">
        <f t="shared" si="6"/>
        <v>7.5</v>
      </c>
      <c r="L56" s="38">
        <v>8</v>
      </c>
      <c r="M56" s="31">
        <f>IF(K56&lt;0,0,K56)</f>
        <v>7.5</v>
      </c>
      <c r="N56" s="30"/>
    </row>
    <row r="57" spans="1:14" ht="12.75">
      <c r="A57" s="30">
        <v>55</v>
      </c>
      <c r="B57" s="30">
        <v>22603</v>
      </c>
      <c r="C57" s="30" t="s">
        <v>95</v>
      </c>
      <c r="D57" s="30" t="s">
        <v>24</v>
      </c>
      <c r="E57" s="38">
        <v>187</v>
      </c>
      <c r="F57" s="30">
        <f t="shared" si="4"/>
        <v>60</v>
      </c>
      <c r="G57" s="30">
        <v>1011</v>
      </c>
      <c r="H57" s="30">
        <f t="shared" si="5"/>
        <v>1071</v>
      </c>
      <c r="I57" s="26" t="s">
        <v>422</v>
      </c>
      <c r="J57" s="30"/>
      <c r="K57" s="31">
        <f t="shared" si="6"/>
        <v>9.75</v>
      </c>
      <c r="L57" s="38">
        <v>10</v>
      </c>
      <c r="M57" s="31">
        <f>IF(K57&gt;38,38,K57)</f>
        <v>9.75</v>
      </c>
      <c r="N57" s="30"/>
    </row>
    <row r="58" spans="1:14" ht="12.75">
      <c r="A58" s="30">
        <v>56</v>
      </c>
      <c r="B58" s="30">
        <v>20080</v>
      </c>
      <c r="C58" s="30" t="s">
        <v>100</v>
      </c>
      <c r="D58" s="30" t="s">
        <v>34</v>
      </c>
      <c r="E58" s="38">
        <v>175</v>
      </c>
      <c r="F58" s="30">
        <f t="shared" si="4"/>
        <v>114</v>
      </c>
      <c r="G58" s="30">
        <v>947</v>
      </c>
      <c r="H58" s="30">
        <f t="shared" si="5"/>
        <v>1061</v>
      </c>
      <c r="I58" s="26" t="s">
        <v>384</v>
      </c>
      <c r="J58" s="30"/>
      <c r="K58" s="31">
        <f t="shared" si="6"/>
        <v>18.75</v>
      </c>
      <c r="L58" s="38">
        <v>19</v>
      </c>
      <c r="M58" s="31">
        <f>IF(K58&gt;38,38,K58)</f>
        <v>18.75</v>
      </c>
      <c r="N58" s="30"/>
    </row>
    <row r="59" spans="1:14" ht="12.75">
      <c r="A59" s="30">
        <v>57</v>
      </c>
      <c r="B59" s="30">
        <v>20936</v>
      </c>
      <c r="C59" s="30" t="s">
        <v>123</v>
      </c>
      <c r="D59" s="30" t="s">
        <v>19</v>
      </c>
      <c r="E59" s="38">
        <v>182</v>
      </c>
      <c r="F59" s="30">
        <f t="shared" si="4"/>
        <v>84</v>
      </c>
      <c r="G59" s="26">
        <v>958</v>
      </c>
      <c r="H59" s="30">
        <f t="shared" si="5"/>
        <v>1042</v>
      </c>
      <c r="I59" s="26" t="s">
        <v>384</v>
      </c>
      <c r="J59" s="30"/>
      <c r="K59" s="31">
        <f t="shared" si="6"/>
        <v>13.5</v>
      </c>
      <c r="L59" s="38">
        <v>14</v>
      </c>
      <c r="M59" s="31">
        <f>IF(K59&gt;38,38,K59)</f>
        <v>13.5</v>
      </c>
      <c r="N59" s="30"/>
    </row>
    <row r="60" spans="1:14" ht="12.75">
      <c r="A60" s="30">
        <v>58</v>
      </c>
      <c r="B60" s="38">
        <v>23306</v>
      </c>
      <c r="C60" s="38" t="s">
        <v>370</v>
      </c>
      <c r="D60" s="38" t="s">
        <v>17</v>
      </c>
      <c r="E60" s="38">
        <v>200</v>
      </c>
      <c r="F60" s="30">
        <f t="shared" si="4"/>
        <v>0</v>
      </c>
      <c r="G60" s="30">
        <v>1021</v>
      </c>
      <c r="H60" s="30">
        <f t="shared" si="5"/>
        <v>1021</v>
      </c>
      <c r="I60" s="26" t="s">
        <v>384</v>
      </c>
      <c r="J60" s="30"/>
      <c r="K60" s="31">
        <f t="shared" si="6"/>
        <v>0</v>
      </c>
      <c r="L60" s="38">
        <v>0</v>
      </c>
      <c r="M60" s="31">
        <f>IF(K60&gt;38,38,K60)</f>
        <v>0</v>
      </c>
      <c r="N60" s="30"/>
    </row>
    <row r="61" spans="1:14" ht="12.75">
      <c r="A61" s="30">
        <v>59</v>
      </c>
      <c r="B61" s="26">
        <v>24152</v>
      </c>
      <c r="C61" s="26" t="s">
        <v>405</v>
      </c>
      <c r="D61" s="26" t="s">
        <v>19</v>
      </c>
      <c r="E61" s="38">
        <v>157</v>
      </c>
      <c r="F61" s="30">
        <f t="shared" si="4"/>
        <v>192</v>
      </c>
      <c r="G61" s="30">
        <v>759</v>
      </c>
      <c r="H61" s="30">
        <f t="shared" si="5"/>
        <v>951</v>
      </c>
      <c r="I61" s="26" t="s">
        <v>384</v>
      </c>
      <c r="J61" s="30"/>
      <c r="K61" s="31">
        <f t="shared" si="6"/>
        <v>32.25</v>
      </c>
      <c r="L61" s="38">
        <v>32</v>
      </c>
      <c r="M61" s="31">
        <f>IF(K61&gt;38,38,K61)</f>
        <v>32.25</v>
      </c>
      <c r="N61" s="30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421875" style="0" customWidth="1"/>
    <col min="2" max="2" width="7.7109375" style="0" customWidth="1"/>
    <col min="3" max="3" width="19.140625" style="0" customWidth="1"/>
    <col min="4" max="4" width="11.7109375" style="0" customWidth="1"/>
    <col min="5" max="5" width="11.8515625" style="0" customWidth="1"/>
  </cols>
  <sheetData>
    <row r="1" ht="20.25">
      <c r="A1" s="5" t="s">
        <v>389</v>
      </c>
    </row>
    <row r="3" spans="1:13" ht="12.7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J3" t="s">
        <v>299</v>
      </c>
      <c r="K3" t="s">
        <v>8</v>
      </c>
      <c r="L3" t="s">
        <v>9</v>
      </c>
      <c r="M3" t="s">
        <v>10</v>
      </c>
    </row>
    <row r="4" spans="1:14" ht="12.75">
      <c r="A4" s="30">
        <v>1</v>
      </c>
      <c r="B4" s="30">
        <v>17038</v>
      </c>
      <c r="C4" s="30" t="s">
        <v>13</v>
      </c>
      <c r="D4" s="30" t="s">
        <v>12</v>
      </c>
      <c r="E4" s="38">
        <v>178</v>
      </c>
      <c r="F4" s="30">
        <f aca="true" t="shared" si="0" ref="F4:F41">L4*6</f>
        <v>102</v>
      </c>
      <c r="G4" s="30">
        <v>1282</v>
      </c>
      <c r="H4" s="30">
        <f aca="true" t="shared" si="1" ref="H4:H41">F4+G4</f>
        <v>1384</v>
      </c>
      <c r="I4" s="26" t="s">
        <v>384</v>
      </c>
      <c r="J4" s="30"/>
      <c r="K4" s="31">
        <f aca="true" t="shared" si="2" ref="K4:K41">(200-E4)*(75/100)</f>
        <v>16.5</v>
      </c>
      <c r="L4" s="38">
        <v>17</v>
      </c>
      <c r="M4" s="31">
        <f>IF(K4&gt;38,38,K4)</f>
        <v>16.5</v>
      </c>
      <c r="N4" s="26"/>
    </row>
    <row r="5" spans="1:14" ht="12.75">
      <c r="A5" s="30">
        <v>2</v>
      </c>
      <c r="B5" s="30">
        <v>20081</v>
      </c>
      <c r="C5" s="30" t="s">
        <v>244</v>
      </c>
      <c r="D5" s="30" t="s">
        <v>34</v>
      </c>
      <c r="E5" s="38">
        <v>181</v>
      </c>
      <c r="F5" s="30">
        <f t="shared" si="0"/>
        <v>84</v>
      </c>
      <c r="G5" s="30">
        <v>1290</v>
      </c>
      <c r="H5" s="30">
        <f t="shared" si="1"/>
        <v>1374</v>
      </c>
      <c r="I5" s="26" t="s">
        <v>384</v>
      </c>
      <c r="J5" s="30"/>
      <c r="K5" s="31">
        <f t="shared" si="2"/>
        <v>14.25</v>
      </c>
      <c r="L5" s="38">
        <v>14</v>
      </c>
      <c r="M5" s="31">
        <f>IF(K5&lt;0,0,K5)</f>
        <v>14.25</v>
      </c>
      <c r="N5" s="26"/>
    </row>
    <row r="6" spans="1:14" ht="12.75">
      <c r="A6" s="30">
        <v>3</v>
      </c>
      <c r="B6" s="30">
        <v>20573</v>
      </c>
      <c r="C6" s="30" t="s">
        <v>15</v>
      </c>
      <c r="D6" s="30" t="s">
        <v>12</v>
      </c>
      <c r="E6" s="38">
        <v>198</v>
      </c>
      <c r="F6" s="30">
        <f t="shared" si="0"/>
        <v>12</v>
      </c>
      <c r="G6" s="26">
        <v>1339</v>
      </c>
      <c r="H6" s="30">
        <f t="shared" si="1"/>
        <v>1351</v>
      </c>
      <c r="I6" s="26" t="s">
        <v>384</v>
      </c>
      <c r="J6" s="30"/>
      <c r="K6" s="31">
        <f t="shared" si="2"/>
        <v>1.5</v>
      </c>
      <c r="L6" s="38">
        <v>2</v>
      </c>
      <c r="M6" s="31">
        <f>IF(K6&lt;0,0,K6)</f>
        <v>1.5</v>
      </c>
      <c r="N6" s="26"/>
    </row>
    <row r="7" spans="1:14" ht="12.75">
      <c r="A7" s="30">
        <v>4</v>
      </c>
      <c r="B7" s="30">
        <v>20234</v>
      </c>
      <c r="C7" s="30" t="s">
        <v>173</v>
      </c>
      <c r="D7" s="30" t="s">
        <v>34</v>
      </c>
      <c r="E7" s="38">
        <v>175</v>
      </c>
      <c r="F7" s="30">
        <f t="shared" si="0"/>
        <v>114</v>
      </c>
      <c r="G7" s="30">
        <v>1208</v>
      </c>
      <c r="H7" s="30">
        <f t="shared" si="1"/>
        <v>1322</v>
      </c>
      <c r="I7" s="26" t="s">
        <v>384</v>
      </c>
      <c r="J7" s="30"/>
      <c r="K7" s="31">
        <f t="shared" si="2"/>
        <v>18.75</v>
      </c>
      <c r="L7" s="38">
        <v>19</v>
      </c>
      <c r="M7" s="31">
        <f>IF(K7&gt;38,38,K7)</f>
        <v>18.75</v>
      </c>
      <c r="N7" s="26"/>
    </row>
    <row r="8" spans="1:14" ht="12.75">
      <c r="A8" s="30">
        <v>5</v>
      </c>
      <c r="B8" s="30">
        <v>17199</v>
      </c>
      <c r="C8" s="30" t="s">
        <v>44</v>
      </c>
      <c r="D8" s="26" t="s">
        <v>24</v>
      </c>
      <c r="E8" s="38">
        <v>211</v>
      </c>
      <c r="F8" s="30">
        <f t="shared" si="0"/>
        <v>0</v>
      </c>
      <c r="G8" s="26">
        <v>1294</v>
      </c>
      <c r="H8" s="30">
        <f t="shared" si="1"/>
        <v>1294</v>
      </c>
      <c r="I8" s="26" t="s">
        <v>384</v>
      </c>
      <c r="J8" s="30"/>
      <c r="K8" s="31">
        <f t="shared" si="2"/>
        <v>-8.25</v>
      </c>
      <c r="L8" s="38">
        <v>0</v>
      </c>
      <c r="M8" s="31">
        <f>IF(K8&lt;0,0,K8)</f>
        <v>0</v>
      </c>
      <c r="N8" s="26"/>
    </row>
    <row r="9" spans="1:14" ht="12.75">
      <c r="A9" s="30">
        <v>6</v>
      </c>
      <c r="B9">
        <v>23451</v>
      </c>
      <c r="C9" s="38" t="s">
        <v>357</v>
      </c>
      <c r="D9" t="s">
        <v>24</v>
      </c>
      <c r="E9" s="38">
        <v>182</v>
      </c>
      <c r="F9" s="30">
        <f t="shared" si="0"/>
        <v>84</v>
      </c>
      <c r="G9" s="26">
        <v>1184</v>
      </c>
      <c r="H9" s="30">
        <f t="shared" si="1"/>
        <v>1268</v>
      </c>
      <c r="I9" s="26" t="s">
        <v>384</v>
      </c>
      <c r="J9" s="30"/>
      <c r="K9" s="31">
        <f t="shared" si="2"/>
        <v>13.5</v>
      </c>
      <c r="L9" s="38">
        <v>14</v>
      </c>
      <c r="M9" s="31">
        <f>IF(K9&lt;0,0,K9)</f>
        <v>13.5</v>
      </c>
      <c r="N9" s="30"/>
    </row>
    <row r="10" spans="1:14" ht="12.75">
      <c r="A10" s="30">
        <v>7</v>
      </c>
      <c r="B10" s="30">
        <v>20883</v>
      </c>
      <c r="C10" s="30" t="s">
        <v>227</v>
      </c>
      <c r="D10" s="30" t="s">
        <v>34</v>
      </c>
      <c r="E10" s="30">
        <v>197</v>
      </c>
      <c r="F10" s="30">
        <f t="shared" si="0"/>
        <v>12</v>
      </c>
      <c r="G10" s="30">
        <v>1246</v>
      </c>
      <c r="H10" s="30">
        <f t="shared" si="1"/>
        <v>1258</v>
      </c>
      <c r="I10" s="26" t="s">
        <v>384</v>
      </c>
      <c r="J10" s="30"/>
      <c r="K10" s="31">
        <f t="shared" si="2"/>
        <v>2.25</v>
      </c>
      <c r="L10" s="38">
        <v>2</v>
      </c>
      <c r="M10" s="31">
        <f>IF(K10&gt;38,38,K10)</f>
        <v>2.25</v>
      </c>
      <c r="N10" s="30"/>
    </row>
    <row r="11" spans="1:14" ht="12.75">
      <c r="A11" s="30">
        <v>8</v>
      </c>
      <c r="B11" s="26">
        <v>17312</v>
      </c>
      <c r="C11" s="26" t="s">
        <v>20</v>
      </c>
      <c r="D11" s="26" t="s">
        <v>17</v>
      </c>
      <c r="E11" s="38">
        <v>190</v>
      </c>
      <c r="F11" s="30">
        <f t="shared" si="0"/>
        <v>48</v>
      </c>
      <c r="G11" s="26">
        <v>1197</v>
      </c>
      <c r="H11" s="30">
        <f t="shared" si="1"/>
        <v>1245</v>
      </c>
      <c r="I11" s="26" t="s">
        <v>384</v>
      </c>
      <c r="J11" s="30"/>
      <c r="K11" s="31">
        <f t="shared" si="2"/>
        <v>7.5</v>
      </c>
      <c r="L11" s="38">
        <v>8</v>
      </c>
      <c r="M11" s="31">
        <f>IF(K11&gt;38,38,K11)</f>
        <v>7.5</v>
      </c>
      <c r="N11" s="30"/>
    </row>
    <row r="12" spans="1:14" ht="12.75">
      <c r="A12" s="30">
        <v>9</v>
      </c>
      <c r="B12" s="30">
        <v>20304</v>
      </c>
      <c r="C12" s="30" t="s">
        <v>16</v>
      </c>
      <c r="D12" s="30" t="s">
        <v>17</v>
      </c>
      <c r="E12" s="38">
        <v>228</v>
      </c>
      <c r="F12" s="30">
        <f t="shared" si="0"/>
        <v>0</v>
      </c>
      <c r="G12" s="30">
        <v>1240</v>
      </c>
      <c r="H12" s="30">
        <f t="shared" si="1"/>
        <v>1240</v>
      </c>
      <c r="I12" s="26" t="s">
        <v>384</v>
      </c>
      <c r="J12" s="30"/>
      <c r="K12" s="31">
        <f t="shared" si="2"/>
        <v>-21</v>
      </c>
      <c r="L12" s="38">
        <v>0</v>
      </c>
      <c r="M12" s="31">
        <f>IF(K12&lt;0,0,K12)</f>
        <v>0</v>
      </c>
      <c r="N12" s="30"/>
    </row>
    <row r="13" spans="1:14" ht="12.75">
      <c r="A13" s="30">
        <v>10</v>
      </c>
      <c r="B13" s="30">
        <v>21736</v>
      </c>
      <c r="C13" s="30" t="s">
        <v>182</v>
      </c>
      <c r="D13" s="30" t="s">
        <v>24</v>
      </c>
      <c r="E13" s="30">
        <v>191</v>
      </c>
      <c r="F13" s="30">
        <f t="shared" si="0"/>
        <v>42</v>
      </c>
      <c r="G13" s="30">
        <v>1195</v>
      </c>
      <c r="H13" s="30">
        <f t="shared" si="1"/>
        <v>1237</v>
      </c>
      <c r="I13" s="26" t="s">
        <v>422</v>
      </c>
      <c r="J13" s="30"/>
      <c r="K13" s="31">
        <f t="shared" si="2"/>
        <v>6.75</v>
      </c>
      <c r="L13" s="38">
        <v>7</v>
      </c>
      <c r="M13" s="31">
        <f>IF(K13&gt;38,38,K13)</f>
        <v>6.75</v>
      </c>
      <c r="N13" s="30"/>
    </row>
    <row r="14" spans="1:14" ht="12.75">
      <c r="A14" s="30">
        <v>11</v>
      </c>
      <c r="B14" s="30">
        <v>17279</v>
      </c>
      <c r="C14" s="30" t="s">
        <v>251</v>
      </c>
      <c r="D14" s="30" t="s">
        <v>57</v>
      </c>
      <c r="E14" s="38">
        <v>194</v>
      </c>
      <c r="F14" s="30">
        <f t="shared" si="0"/>
        <v>30</v>
      </c>
      <c r="G14" s="30">
        <v>1202</v>
      </c>
      <c r="H14" s="30">
        <f t="shared" si="1"/>
        <v>1232</v>
      </c>
      <c r="I14" s="26" t="s">
        <v>384</v>
      </c>
      <c r="J14" s="30"/>
      <c r="K14" s="31">
        <f t="shared" si="2"/>
        <v>4.5</v>
      </c>
      <c r="L14" s="30">
        <v>5</v>
      </c>
      <c r="M14" s="31">
        <f>IF(K14&lt;0,0,K14)</f>
        <v>4.5</v>
      </c>
      <c r="N14" s="30"/>
    </row>
    <row r="15" spans="1:14" ht="12.75">
      <c r="A15" s="30">
        <v>12</v>
      </c>
      <c r="B15" s="30">
        <v>21960</v>
      </c>
      <c r="C15" s="30" t="s">
        <v>154</v>
      </c>
      <c r="D15" s="30" t="s">
        <v>57</v>
      </c>
      <c r="E15" s="30">
        <v>178</v>
      </c>
      <c r="F15" s="30">
        <f t="shared" si="0"/>
        <v>102</v>
      </c>
      <c r="G15" s="30">
        <v>1130</v>
      </c>
      <c r="H15" s="30">
        <f t="shared" si="1"/>
        <v>1232</v>
      </c>
      <c r="I15" s="26" t="s">
        <v>384</v>
      </c>
      <c r="J15" s="30"/>
      <c r="K15" s="31">
        <f t="shared" si="2"/>
        <v>16.5</v>
      </c>
      <c r="L15" s="38">
        <v>17</v>
      </c>
      <c r="M15" s="31">
        <f>IF(K15&gt;38,38,K15)</f>
        <v>16.5</v>
      </c>
      <c r="N15" s="30"/>
    </row>
    <row r="16" spans="1:14" ht="12.75">
      <c r="A16" s="30">
        <v>13</v>
      </c>
      <c r="B16" s="30">
        <v>17085</v>
      </c>
      <c r="C16" s="30" t="s">
        <v>37</v>
      </c>
      <c r="D16" s="30" t="s">
        <v>14</v>
      </c>
      <c r="E16" s="38">
        <v>177</v>
      </c>
      <c r="F16" s="30">
        <f t="shared" si="0"/>
        <v>102</v>
      </c>
      <c r="G16" s="30">
        <v>1130</v>
      </c>
      <c r="H16" s="30">
        <f t="shared" si="1"/>
        <v>1232</v>
      </c>
      <c r="I16" s="26" t="s">
        <v>384</v>
      </c>
      <c r="J16" s="30"/>
      <c r="K16" s="31">
        <f t="shared" si="2"/>
        <v>17.25</v>
      </c>
      <c r="L16" s="38">
        <v>17</v>
      </c>
      <c r="M16" s="31">
        <f>IF(K16&lt;0,0,K16)</f>
        <v>17.25</v>
      </c>
      <c r="N16" s="30"/>
    </row>
    <row r="17" spans="1:14" ht="12.75">
      <c r="A17" s="30">
        <v>14</v>
      </c>
      <c r="B17" s="26">
        <v>24129</v>
      </c>
      <c r="C17" s="26" t="s">
        <v>414</v>
      </c>
      <c r="D17" s="26" t="s">
        <v>34</v>
      </c>
      <c r="E17" s="38">
        <v>153</v>
      </c>
      <c r="F17" s="30">
        <f t="shared" si="0"/>
        <v>210</v>
      </c>
      <c r="G17" s="30">
        <v>1012</v>
      </c>
      <c r="H17" s="30">
        <f t="shared" si="1"/>
        <v>1222</v>
      </c>
      <c r="I17" s="26" t="s">
        <v>384</v>
      </c>
      <c r="J17" s="30"/>
      <c r="K17" s="31">
        <f t="shared" si="2"/>
        <v>35.25</v>
      </c>
      <c r="L17" s="38">
        <v>35</v>
      </c>
      <c r="M17" s="31">
        <f>IF(K17&gt;38,38,K17)</f>
        <v>35.25</v>
      </c>
      <c r="N17" s="30"/>
    </row>
    <row r="18" spans="1:14" ht="12.75">
      <c r="A18" s="30">
        <v>15</v>
      </c>
      <c r="B18" s="30">
        <v>22264</v>
      </c>
      <c r="C18" s="30" t="s">
        <v>184</v>
      </c>
      <c r="D18" s="30" t="s">
        <v>24</v>
      </c>
      <c r="E18" s="38">
        <v>196</v>
      </c>
      <c r="F18" s="30">
        <f t="shared" si="0"/>
        <v>18</v>
      </c>
      <c r="G18" s="30">
        <v>1191</v>
      </c>
      <c r="H18" s="30">
        <f t="shared" si="1"/>
        <v>1209</v>
      </c>
      <c r="I18" s="26" t="s">
        <v>422</v>
      </c>
      <c r="J18" s="30"/>
      <c r="K18" s="31">
        <f t="shared" si="2"/>
        <v>3</v>
      </c>
      <c r="L18" s="38">
        <v>3</v>
      </c>
      <c r="M18" s="31">
        <f>IF(K18&gt;38,38,K18)</f>
        <v>3</v>
      </c>
      <c r="N18" s="30"/>
    </row>
    <row r="19" spans="1:14" ht="12.75">
      <c r="A19" s="30">
        <v>16</v>
      </c>
      <c r="B19" s="30">
        <v>17226</v>
      </c>
      <c r="C19" s="30" t="s">
        <v>152</v>
      </c>
      <c r="D19" s="30" t="s">
        <v>12</v>
      </c>
      <c r="E19" s="38">
        <v>180</v>
      </c>
      <c r="F19" s="30">
        <f t="shared" si="0"/>
        <v>90</v>
      </c>
      <c r="G19" s="30">
        <v>1105</v>
      </c>
      <c r="H19" s="30">
        <f t="shared" si="1"/>
        <v>1195</v>
      </c>
      <c r="I19" s="26" t="s">
        <v>384</v>
      </c>
      <c r="J19" s="30"/>
      <c r="K19" s="31">
        <f t="shared" si="2"/>
        <v>15</v>
      </c>
      <c r="L19" s="38">
        <v>15</v>
      </c>
      <c r="M19" s="31">
        <f>IF(K19&lt;0,0,K19)</f>
        <v>15</v>
      </c>
      <c r="N19" s="30"/>
    </row>
    <row r="20" spans="1:14" ht="12.75">
      <c r="A20" s="30">
        <v>17</v>
      </c>
      <c r="B20" s="30">
        <v>22262</v>
      </c>
      <c r="C20" s="30" t="s">
        <v>46</v>
      </c>
      <c r="D20" s="30" t="s">
        <v>24</v>
      </c>
      <c r="E20" s="38">
        <v>205</v>
      </c>
      <c r="F20" s="30">
        <f t="shared" si="0"/>
        <v>0</v>
      </c>
      <c r="G20" s="30">
        <v>1184</v>
      </c>
      <c r="H20" s="30">
        <f t="shared" si="1"/>
        <v>1184</v>
      </c>
      <c r="I20" s="26" t="s">
        <v>384</v>
      </c>
      <c r="J20" s="30" t="s">
        <v>298</v>
      </c>
      <c r="K20" s="31">
        <f t="shared" si="2"/>
        <v>-3.75</v>
      </c>
      <c r="L20" s="30">
        <v>0</v>
      </c>
      <c r="M20" s="31">
        <f>IF(K20&gt;38,38,K20)</f>
        <v>-3.75</v>
      </c>
      <c r="N20" s="30"/>
    </row>
    <row r="21" spans="1:14" ht="12.75">
      <c r="A21" s="30">
        <v>18</v>
      </c>
      <c r="B21" s="30">
        <v>17157</v>
      </c>
      <c r="C21" s="30" t="s">
        <v>261</v>
      </c>
      <c r="D21" t="s">
        <v>12</v>
      </c>
      <c r="E21" s="38">
        <v>205</v>
      </c>
      <c r="F21" s="30">
        <f t="shared" si="0"/>
        <v>0</v>
      </c>
      <c r="G21" s="30">
        <v>1181</v>
      </c>
      <c r="H21" s="30">
        <f t="shared" si="1"/>
        <v>1181</v>
      </c>
      <c r="I21" s="26" t="s">
        <v>384</v>
      </c>
      <c r="J21" s="30"/>
      <c r="K21" s="31">
        <f t="shared" si="2"/>
        <v>-3.75</v>
      </c>
      <c r="L21" s="38">
        <v>0</v>
      </c>
      <c r="M21" s="31">
        <f>IF(K21&lt;0,0,K21)</f>
        <v>0</v>
      </c>
      <c r="N21" s="30"/>
    </row>
    <row r="22" spans="1:14" ht="12.75">
      <c r="A22" s="30">
        <v>19</v>
      </c>
      <c r="B22" s="26">
        <v>20117</v>
      </c>
      <c r="C22" s="26" t="s">
        <v>418</v>
      </c>
      <c r="D22" s="26" t="s">
        <v>17</v>
      </c>
      <c r="E22" s="38">
        <v>180</v>
      </c>
      <c r="F22" s="30">
        <f t="shared" si="0"/>
        <v>90</v>
      </c>
      <c r="G22" s="26">
        <v>1071</v>
      </c>
      <c r="H22" s="30">
        <f t="shared" si="1"/>
        <v>1161</v>
      </c>
      <c r="I22" s="26" t="s">
        <v>384</v>
      </c>
      <c r="J22" s="30"/>
      <c r="K22" s="31">
        <f t="shared" si="2"/>
        <v>15</v>
      </c>
      <c r="L22" s="38">
        <v>15</v>
      </c>
      <c r="M22" s="31">
        <f>IF(K22&gt;38,38,K22)</f>
        <v>15</v>
      </c>
      <c r="N22" s="30"/>
    </row>
    <row r="23" spans="1:14" ht="12.75">
      <c r="A23" s="30">
        <v>20</v>
      </c>
      <c r="B23" s="26">
        <v>1058</v>
      </c>
      <c r="C23" s="26" t="s">
        <v>40</v>
      </c>
      <c r="D23" s="26" t="s">
        <v>24</v>
      </c>
      <c r="E23" s="26">
        <v>188</v>
      </c>
      <c r="F23" s="30">
        <f t="shared" si="0"/>
        <v>54</v>
      </c>
      <c r="G23" s="26">
        <v>1104</v>
      </c>
      <c r="H23" s="26">
        <f t="shared" si="1"/>
        <v>1158</v>
      </c>
      <c r="I23" s="26" t="s">
        <v>384</v>
      </c>
      <c r="J23" s="26"/>
      <c r="K23" s="27">
        <f t="shared" si="2"/>
        <v>9</v>
      </c>
      <c r="L23" s="38">
        <v>9</v>
      </c>
      <c r="M23" s="27">
        <f>IF(K23&gt;38,38,K23)</f>
        <v>9</v>
      </c>
      <c r="N23" s="30"/>
    </row>
    <row r="24" spans="1:14" ht="12.75">
      <c r="A24" s="30">
        <v>21</v>
      </c>
      <c r="B24" s="30">
        <v>22815</v>
      </c>
      <c r="C24" s="30" t="s">
        <v>265</v>
      </c>
      <c r="D24" s="30" t="s">
        <v>14</v>
      </c>
      <c r="E24" s="38">
        <v>204</v>
      </c>
      <c r="F24" s="30">
        <f t="shared" si="0"/>
        <v>0</v>
      </c>
      <c r="G24" s="30">
        <v>1152</v>
      </c>
      <c r="H24" s="30">
        <f t="shared" si="1"/>
        <v>1152</v>
      </c>
      <c r="I24" s="26" t="s">
        <v>384</v>
      </c>
      <c r="J24" s="30"/>
      <c r="K24" s="31">
        <f t="shared" si="2"/>
        <v>-3</v>
      </c>
      <c r="L24" s="38">
        <v>0</v>
      </c>
      <c r="M24" s="31">
        <f>IF(K24&lt;0,0,K24)</f>
        <v>0</v>
      </c>
      <c r="N24" s="30"/>
    </row>
    <row r="25" spans="1:14" ht="12.75">
      <c r="A25" s="30">
        <v>22</v>
      </c>
      <c r="B25" s="30">
        <v>17116</v>
      </c>
      <c r="C25" s="30" t="s">
        <v>30</v>
      </c>
      <c r="D25" s="30" t="s">
        <v>17</v>
      </c>
      <c r="E25" s="38">
        <v>209</v>
      </c>
      <c r="F25" s="30">
        <f t="shared" si="0"/>
        <v>0</v>
      </c>
      <c r="G25" s="30">
        <v>1139</v>
      </c>
      <c r="H25" s="30">
        <f t="shared" si="1"/>
        <v>1139</v>
      </c>
      <c r="I25" s="26" t="s">
        <v>384</v>
      </c>
      <c r="J25" s="30"/>
      <c r="K25" s="31">
        <f t="shared" si="2"/>
        <v>-6.75</v>
      </c>
      <c r="L25" s="38">
        <v>0</v>
      </c>
      <c r="M25" s="31">
        <f>IF(K25&lt;0,0,K25)</f>
        <v>0</v>
      </c>
      <c r="N25" s="30"/>
    </row>
    <row r="26" spans="1:14" ht="12.75">
      <c r="A26" s="30">
        <v>23</v>
      </c>
      <c r="B26" s="26">
        <v>24134</v>
      </c>
      <c r="C26" s="26" t="s">
        <v>423</v>
      </c>
      <c r="D26" s="26" t="s">
        <v>24</v>
      </c>
      <c r="E26" s="38">
        <v>189</v>
      </c>
      <c r="F26" s="30">
        <f t="shared" si="0"/>
        <v>48</v>
      </c>
      <c r="G26" s="30">
        <v>1077</v>
      </c>
      <c r="H26" s="30">
        <f t="shared" si="1"/>
        <v>1125</v>
      </c>
      <c r="I26" s="26" t="s">
        <v>422</v>
      </c>
      <c r="J26" s="30"/>
      <c r="K26" s="31">
        <f t="shared" si="2"/>
        <v>8.25</v>
      </c>
      <c r="L26" s="38">
        <v>8</v>
      </c>
      <c r="M26" s="31">
        <f>IF(K26&lt;0,0,K26)</f>
        <v>8.25</v>
      </c>
      <c r="N26" s="30"/>
    </row>
    <row r="27" spans="1:14" ht="12.75">
      <c r="A27" s="30">
        <v>24</v>
      </c>
      <c r="B27" s="30">
        <v>21087</v>
      </c>
      <c r="C27" s="30" t="s">
        <v>29</v>
      </c>
      <c r="D27" s="30" t="s">
        <v>24</v>
      </c>
      <c r="E27" s="38">
        <v>183</v>
      </c>
      <c r="F27" s="30">
        <f t="shared" si="0"/>
        <v>78</v>
      </c>
      <c r="G27" s="26">
        <v>1046</v>
      </c>
      <c r="H27" s="30">
        <f t="shared" si="1"/>
        <v>1124</v>
      </c>
      <c r="I27" s="26" t="s">
        <v>384</v>
      </c>
      <c r="J27" s="30"/>
      <c r="K27" s="31">
        <f t="shared" si="2"/>
        <v>12.75</v>
      </c>
      <c r="L27" s="38">
        <v>13</v>
      </c>
      <c r="M27" s="31">
        <f>IF(K27&lt;0,0,K27)</f>
        <v>12.75</v>
      </c>
      <c r="N27" s="30"/>
    </row>
    <row r="28" spans="1:14" ht="12.75">
      <c r="A28" s="30">
        <v>25</v>
      </c>
      <c r="B28" s="30">
        <v>20077</v>
      </c>
      <c r="C28" s="30" t="s">
        <v>242</v>
      </c>
      <c r="D28" s="30" t="s">
        <v>34</v>
      </c>
      <c r="E28" s="38">
        <v>207</v>
      </c>
      <c r="F28" s="30">
        <f t="shared" si="0"/>
        <v>0</v>
      </c>
      <c r="G28" s="30">
        <v>1117</v>
      </c>
      <c r="H28" s="30">
        <f t="shared" si="1"/>
        <v>1117</v>
      </c>
      <c r="I28" s="26" t="s">
        <v>384</v>
      </c>
      <c r="J28" s="30"/>
      <c r="K28" s="31">
        <f t="shared" si="2"/>
        <v>-5.25</v>
      </c>
      <c r="L28" s="38">
        <v>0</v>
      </c>
      <c r="M28" s="31">
        <f>IF(K28&gt;38,38,K28)</f>
        <v>-5.25</v>
      </c>
      <c r="N28" s="30"/>
    </row>
    <row r="29" spans="1:14" ht="12.75">
      <c r="A29" s="30">
        <v>26</v>
      </c>
      <c r="B29" s="26">
        <v>20908</v>
      </c>
      <c r="C29" s="26" t="s">
        <v>194</v>
      </c>
      <c r="D29" s="26" t="s">
        <v>34</v>
      </c>
      <c r="E29" s="26">
        <v>189</v>
      </c>
      <c r="F29" s="26">
        <f t="shared" si="0"/>
        <v>48</v>
      </c>
      <c r="G29" s="30">
        <v>1066</v>
      </c>
      <c r="H29" s="26">
        <f t="shared" si="1"/>
        <v>1114</v>
      </c>
      <c r="I29" s="26" t="s">
        <v>422</v>
      </c>
      <c r="J29" s="30"/>
      <c r="K29" s="31">
        <f t="shared" si="2"/>
        <v>8.25</v>
      </c>
      <c r="L29" s="38">
        <v>8</v>
      </c>
      <c r="M29" s="31">
        <f>IF(K29&gt;38,38,K29)</f>
        <v>8.25</v>
      </c>
      <c r="N29" s="30"/>
    </row>
    <row r="30" spans="1:14" ht="12.75">
      <c r="A30" s="30">
        <v>27</v>
      </c>
      <c r="B30" s="30">
        <v>20080</v>
      </c>
      <c r="C30" s="30" t="s">
        <v>100</v>
      </c>
      <c r="D30" s="30" t="s">
        <v>34</v>
      </c>
      <c r="E30" s="38">
        <v>175</v>
      </c>
      <c r="F30" s="30">
        <f t="shared" si="0"/>
        <v>114</v>
      </c>
      <c r="G30" s="30">
        <v>986</v>
      </c>
      <c r="H30" s="30">
        <f t="shared" si="1"/>
        <v>1100</v>
      </c>
      <c r="I30" s="26" t="s">
        <v>384</v>
      </c>
      <c r="J30" s="30"/>
      <c r="K30" s="31">
        <f t="shared" si="2"/>
        <v>18.75</v>
      </c>
      <c r="L30" s="38">
        <v>19</v>
      </c>
      <c r="M30" s="31">
        <f>IF(K30&gt;38,38,K30)</f>
        <v>18.75</v>
      </c>
      <c r="N30" s="30"/>
    </row>
    <row r="31" spans="1:14" ht="12.75">
      <c r="A31" s="30">
        <v>28</v>
      </c>
      <c r="B31" s="30">
        <v>22637</v>
      </c>
      <c r="C31" s="30" t="s">
        <v>150</v>
      </c>
      <c r="D31" s="30" t="s">
        <v>12</v>
      </c>
      <c r="E31" s="38">
        <v>184</v>
      </c>
      <c r="F31" s="30">
        <f t="shared" si="0"/>
        <v>72</v>
      </c>
      <c r="G31" s="30">
        <v>1025</v>
      </c>
      <c r="H31" s="30">
        <f t="shared" si="1"/>
        <v>1097</v>
      </c>
      <c r="I31" s="26" t="s">
        <v>384</v>
      </c>
      <c r="J31" s="30"/>
      <c r="K31" s="31">
        <f t="shared" si="2"/>
        <v>12</v>
      </c>
      <c r="L31" s="38">
        <v>12</v>
      </c>
      <c r="M31" s="31">
        <f>IF(K31&gt;38,38,K31)</f>
        <v>12</v>
      </c>
      <c r="N31" s="30"/>
    </row>
    <row r="32" spans="1:14" ht="12.75">
      <c r="A32" s="30">
        <v>29</v>
      </c>
      <c r="B32" s="30">
        <v>21665</v>
      </c>
      <c r="C32" s="30" t="s">
        <v>33</v>
      </c>
      <c r="D32" t="s">
        <v>12</v>
      </c>
      <c r="E32" s="38">
        <v>211</v>
      </c>
      <c r="F32" s="30">
        <f t="shared" si="0"/>
        <v>0</v>
      </c>
      <c r="G32" s="26">
        <v>1070</v>
      </c>
      <c r="H32" s="30">
        <f t="shared" si="1"/>
        <v>1070</v>
      </c>
      <c r="I32" s="26" t="s">
        <v>384</v>
      </c>
      <c r="J32" s="30"/>
      <c r="K32" s="31">
        <f t="shared" si="2"/>
        <v>-8.25</v>
      </c>
      <c r="L32" s="38">
        <v>0</v>
      </c>
      <c r="M32" s="31">
        <f>IF(K32&lt;0,0,K32)</f>
        <v>0</v>
      </c>
      <c r="N32" s="30"/>
    </row>
    <row r="33" spans="1:14" ht="12.75">
      <c r="A33" s="30">
        <v>30</v>
      </c>
      <c r="B33" s="30">
        <v>17313</v>
      </c>
      <c r="C33" s="30" t="s">
        <v>43</v>
      </c>
      <c r="D33" s="30" t="s">
        <v>12</v>
      </c>
      <c r="E33" s="38">
        <v>206</v>
      </c>
      <c r="F33" s="30">
        <f t="shared" si="0"/>
        <v>0</v>
      </c>
      <c r="G33" s="26">
        <v>1068</v>
      </c>
      <c r="H33" s="30">
        <f t="shared" si="1"/>
        <v>1068</v>
      </c>
      <c r="I33" s="26" t="s">
        <v>384</v>
      </c>
      <c r="J33" s="30"/>
      <c r="K33" s="31">
        <f t="shared" si="2"/>
        <v>-4.5</v>
      </c>
      <c r="L33" s="38">
        <v>0</v>
      </c>
      <c r="M33" s="31">
        <f>IF(K33&lt;0,0,K33)</f>
        <v>0</v>
      </c>
      <c r="N33" s="30"/>
    </row>
    <row r="34" spans="1:14" ht="12.75">
      <c r="A34" s="30">
        <v>31</v>
      </c>
      <c r="B34" s="30">
        <v>20235</v>
      </c>
      <c r="C34" s="30" t="s">
        <v>110</v>
      </c>
      <c r="D34" s="30" t="s">
        <v>34</v>
      </c>
      <c r="E34" s="38">
        <v>175</v>
      </c>
      <c r="F34" s="30">
        <f t="shared" si="0"/>
        <v>114</v>
      </c>
      <c r="G34" s="30">
        <v>947</v>
      </c>
      <c r="H34" s="30">
        <f t="shared" si="1"/>
        <v>1061</v>
      </c>
      <c r="I34" s="26" t="s">
        <v>384</v>
      </c>
      <c r="J34" s="30"/>
      <c r="K34" s="31">
        <f t="shared" si="2"/>
        <v>18.75</v>
      </c>
      <c r="L34" s="38">
        <v>19</v>
      </c>
      <c r="M34" s="31">
        <f>IF(K34&gt;38,38,K34)</f>
        <v>18.75</v>
      </c>
      <c r="N34" s="30"/>
    </row>
    <row r="35" spans="1:14" ht="12.75">
      <c r="A35" s="30">
        <v>32</v>
      </c>
      <c r="B35" s="30">
        <v>21177</v>
      </c>
      <c r="C35" s="30" t="s">
        <v>234</v>
      </c>
      <c r="D35" s="30" t="s">
        <v>24</v>
      </c>
      <c r="E35" s="30">
        <v>192</v>
      </c>
      <c r="F35" s="30">
        <f t="shared" si="0"/>
        <v>36</v>
      </c>
      <c r="G35" s="30">
        <v>1024</v>
      </c>
      <c r="H35" s="30">
        <f t="shared" si="1"/>
        <v>1060</v>
      </c>
      <c r="I35" s="26" t="s">
        <v>422</v>
      </c>
      <c r="J35" s="30"/>
      <c r="K35" s="31">
        <f t="shared" si="2"/>
        <v>6</v>
      </c>
      <c r="L35" s="38">
        <v>6</v>
      </c>
      <c r="M35" s="31">
        <f>IF(K35&gt;38,38,K35)</f>
        <v>6</v>
      </c>
      <c r="N35" s="30"/>
    </row>
    <row r="36" spans="1:14" ht="12.75">
      <c r="A36" s="30">
        <v>33</v>
      </c>
      <c r="B36" s="30">
        <v>20791</v>
      </c>
      <c r="C36" s="30" t="s">
        <v>114</v>
      </c>
      <c r="D36" s="30" t="s">
        <v>17</v>
      </c>
      <c r="E36" s="38">
        <v>192</v>
      </c>
      <c r="F36" s="30">
        <f t="shared" si="0"/>
        <v>36</v>
      </c>
      <c r="G36" s="30">
        <v>1020</v>
      </c>
      <c r="H36" s="30">
        <f t="shared" si="1"/>
        <v>1056</v>
      </c>
      <c r="I36" s="26" t="s">
        <v>384</v>
      </c>
      <c r="J36" s="30"/>
      <c r="K36" s="31">
        <f t="shared" si="2"/>
        <v>6</v>
      </c>
      <c r="L36" s="38">
        <v>6</v>
      </c>
      <c r="M36" s="31">
        <f>IF(K36&gt;38,38,K36)</f>
        <v>6</v>
      </c>
      <c r="N36" s="30"/>
    </row>
    <row r="37" spans="1:14" ht="12.75">
      <c r="A37" s="30">
        <v>34</v>
      </c>
      <c r="B37" s="30">
        <v>21883</v>
      </c>
      <c r="C37" s="30" t="s">
        <v>131</v>
      </c>
      <c r="D37" s="30" t="s">
        <v>36</v>
      </c>
      <c r="E37" s="30">
        <v>186</v>
      </c>
      <c r="F37" s="30">
        <f t="shared" si="0"/>
        <v>66</v>
      </c>
      <c r="G37" s="30">
        <v>984</v>
      </c>
      <c r="H37" s="30">
        <f t="shared" si="1"/>
        <v>1050</v>
      </c>
      <c r="I37" s="26" t="s">
        <v>384</v>
      </c>
      <c r="J37" s="30"/>
      <c r="K37" s="31">
        <f t="shared" si="2"/>
        <v>10.5</v>
      </c>
      <c r="L37" s="38">
        <v>11</v>
      </c>
      <c r="M37" s="31">
        <f>IF(K37&lt;0,0,K37)</f>
        <v>10.5</v>
      </c>
      <c r="N37" s="30"/>
    </row>
    <row r="38" spans="1:14" ht="12.75">
      <c r="A38" s="30">
        <v>35</v>
      </c>
      <c r="B38" s="38">
        <v>23425</v>
      </c>
      <c r="C38" s="38" t="s">
        <v>356</v>
      </c>
      <c r="D38" s="38" t="s">
        <v>14</v>
      </c>
      <c r="E38" s="38">
        <v>181</v>
      </c>
      <c r="F38" s="30">
        <f t="shared" si="0"/>
        <v>84</v>
      </c>
      <c r="G38" s="26">
        <v>966</v>
      </c>
      <c r="H38" s="30">
        <f t="shared" si="1"/>
        <v>1050</v>
      </c>
      <c r="I38" s="26" t="s">
        <v>384</v>
      </c>
      <c r="J38" s="30"/>
      <c r="K38" s="31">
        <f t="shared" si="2"/>
        <v>14.25</v>
      </c>
      <c r="L38" s="38">
        <v>14</v>
      </c>
      <c r="M38" s="31">
        <f>IF(K38&gt;38,38,K38)</f>
        <v>14.25</v>
      </c>
      <c r="N38" s="30"/>
    </row>
    <row r="39" spans="1:14" ht="12.75">
      <c r="A39" s="30">
        <v>36</v>
      </c>
      <c r="B39" s="30">
        <v>22286</v>
      </c>
      <c r="C39" s="30" t="s">
        <v>145</v>
      </c>
      <c r="D39" s="30" t="s">
        <v>57</v>
      </c>
      <c r="E39" s="38">
        <v>210</v>
      </c>
      <c r="F39" s="30">
        <f t="shared" si="0"/>
        <v>0</v>
      </c>
      <c r="G39" s="26">
        <v>977</v>
      </c>
      <c r="H39" s="30">
        <f t="shared" si="1"/>
        <v>977</v>
      </c>
      <c r="I39" s="26" t="s">
        <v>384</v>
      </c>
      <c r="J39" s="30"/>
      <c r="K39" s="31">
        <f t="shared" si="2"/>
        <v>-7.5</v>
      </c>
      <c r="L39" s="38">
        <v>0</v>
      </c>
      <c r="M39" s="31">
        <f>IF(K39&gt;38,38,K39)</f>
        <v>-7.5</v>
      </c>
      <c r="N39" s="30"/>
    </row>
    <row r="40" spans="1:14" ht="12.75">
      <c r="A40" s="30">
        <v>37</v>
      </c>
      <c r="B40" s="26">
        <v>22658</v>
      </c>
      <c r="C40" s="26" t="s">
        <v>419</v>
      </c>
      <c r="D40" s="26" t="s">
        <v>57</v>
      </c>
      <c r="E40" s="38">
        <v>168</v>
      </c>
      <c r="F40" s="30">
        <f t="shared" si="0"/>
        <v>144</v>
      </c>
      <c r="G40" s="26">
        <v>800</v>
      </c>
      <c r="H40" s="30">
        <f t="shared" si="1"/>
        <v>944</v>
      </c>
      <c r="I40" s="26" t="s">
        <v>384</v>
      </c>
      <c r="J40" s="26"/>
      <c r="K40" s="31">
        <f t="shared" si="2"/>
        <v>24</v>
      </c>
      <c r="L40" s="38">
        <v>24</v>
      </c>
      <c r="M40" s="31">
        <f>IF(K40&gt;38,38,K40)</f>
        <v>24</v>
      </c>
      <c r="N40" s="30"/>
    </row>
    <row r="41" spans="1:14" ht="12.75">
      <c r="A41" s="30">
        <v>38</v>
      </c>
      <c r="B41" s="38">
        <v>23304</v>
      </c>
      <c r="C41" s="38" t="s">
        <v>349</v>
      </c>
      <c r="D41" s="38" t="s">
        <v>17</v>
      </c>
      <c r="E41" s="38">
        <v>207</v>
      </c>
      <c r="F41" s="30">
        <f t="shared" si="0"/>
        <v>0</v>
      </c>
      <c r="G41" s="26">
        <v>881</v>
      </c>
      <c r="H41" s="30">
        <f t="shared" si="1"/>
        <v>881</v>
      </c>
      <c r="I41" s="26" t="s">
        <v>384</v>
      </c>
      <c r="J41" s="26"/>
      <c r="K41" s="31">
        <f t="shared" si="2"/>
        <v>-5.25</v>
      </c>
      <c r="L41" s="38">
        <v>0</v>
      </c>
      <c r="M41" s="31">
        <f>IF(K41&gt;38,38,K41)</f>
        <v>-5.25</v>
      </c>
      <c r="N41" s="30"/>
    </row>
    <row r="42" spans="1:13" ht="12.75">
      <c r="A42" s="30"/>
      <c r="B42" s="30"/>
      <c r="C42" s="30"/>
      <c r="D42" s="30"/>
      <c r="E42" s="38"/>
      <c r="F42" s="30"/>
      <c r="G42" s="30"/>
      <c r="H42" s="30"/>
      <c r="I42" s="30"/>
      <c r="J42" s="30"/>
      <c r="K42" s="31"/>
      <c r="L42" s="38"/>
      <c r="M42" s="31"/>
    </row>
    <row r="43" spans="11:13" ht="12.75">
      <c r="K43" s="1"/>
      <c r="M43" s="1"/>
    </row>
    <row r="44" spans="11:13" ht="12.75">
      <c r="K44" s="1"/>
      <c r="M44" s="1"/>
    </row>
    <row r="45" spans="11:13" ht="12.75">
      <c r="K45" s="1"/>
      <c r="M45" s="1"/>
    </row>
    <row r="46" spans="11:13" ht="12.75">
      <c r="K46" s="1"/>
      <c r="M46" s="1"/>
    </row>
    <row r="47" spans="11:13" ht="12.75">
      <c r="K47" s="1"/>
      <c r="M47" s="1"/>
    </row>
    <row r="48" spans="11:13" ht="12.75">
      <c r="K48" s="1"/>
      <c r="M48" s="1"/>
    </row>
    <row r="49" spans="11:13" ht="12.75">
      <c r="K49" s="1"/>
      <c r="M49" s="1"/>
    </row>
    <row r="50" spans="11:13" ht="12.75">
      <c r="K50" s="1"/>
      <c r="M50" s="1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4" sqref="A4:D28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19.7109375" style="0" customWidth="1"/>
    <col min="4" max="4" width="12.140625" style="0" customWidth="1"/>
    <col min="5" max="5" width="7.00390625" style="0" customWidth="1"/>
    <col min="6" max="6" width="8.7109375" style="0" customWidth="1"/>
    <col min="7" max="7" width="6.8515625" style="0" customWidth="1"/>
    <col min="8" max="8" width="6.28125" style="0" customWidth="1"/>
  </cols>
  <sheetData>
    <row r="1" s="69" customFormat="1" ht="18">
      <c r="A1" s="70" t="s">
        <v>390</v>
      </c>
    </row>
    <row r="3" spans="1:12" ht="12.7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299</v>
      </c>
      <c r="J3" t="s">
        <v>8</v>
      </c>
      <c r="K3" t="s">
        <v>9</v>
      </c>
      <c r="L3" t="s">
        <v>10</v>
      </c>
    </row>
    <row r="4" spans="1:12" ht="12.75">
      <c r="A4" s="30">
        <v>1</v>
      </c>
      <c r="B4" s="30">
        <v>17199</v>
      </c>
      <c r="C4" s="30" t="s">
        <v>44</v>
      </c>
      <c r="D4" s="26" t="s">
        <v>24</v>
      </c>
      <c r="E4" s="38">
        <v>207</v>
      </c>
      <c r="F4" s="30">
        <f aca="true" t="shared" si="0" ref="F4:F28">K4*6</f>
        <v>0</v>
      </c>
      <c r="G4" s="26">
        <v>1456</v>
      </c>
      <c r="H4" s="30">
        <f aca="true" t="shared" si="1" ref="H4:H28">F4+G4</f>
        <v>1456</v>
      </c>
      <c r="I4" s="30"/>
      <c r="J4" s="31">
        <f aca="true" t="shared" si="2" ref="J4:J28">(200-E4)*(75/100)</f>
        <v>-5.25</v>
      </c>
      <c r="K4" s="38">
        <v>0</v>
      </c>
      <c r="L4" s="31">
        <f>IF(J4&lt;0,0,J4)</f>
        <v>0</v>
      </c>
    </row>
    <row r="5" spans="1:12" ht="12.75">
      <c r="A5" s="30">
        <v>2</v>
      </c>
      <c r="B5" s="30">
        <v>21177</v>
      </c>
      <c r="C5" s="30" t="s">
        <v>234</v>
      </c>
      <c r="D5" s="30" t="s">
        <v>24</v>
      </c>
      <c r="E5" s="30">
        <v>188</v>
      </c>
      <c r="F5" s="30">
        <f t="shared" si="0"/>
        <v>54</v>
      </c>
      <c r="G5" s="30">
        <v>1322</v>
      </c>
      <c r="H5" s="30">
        <f t="shared" si="1"/>
        <v>1376</v>
      </c>
      <c r="I5" s="30"/>
      <c r="J5" s="31">
        <f t="shared" si="2"/>
        <v>9</v>
      </c>
      <c r="K5" s="38">
        <v>9</v>
      </c>
      <c r="L5" s="31">
        <f>IF(J5&gt;38,38,J5)</f>
        <v>9</v>
      </c>
    </row>
    <row r="6" spans="1:12" ht="12.75">
      <c r="A6" s="30">
        <v>3</v>
      </c>
      <c r="B6" s="30">
        <v>22263</v>
      </c>
      <c r="C6" s="30" t="s">
        <v>228</v>
      </c>
      <c r="D6" s="30" t="s">
        <v>24</v>
      </c>
      <c r="E6" s="38">
        <v>206</v>
      </c>
      <c r="F6" s="30">
        <f t="shared" si="0"/>
        <v>0</v>
      </c>
      <c r="G6" s="30">
        <v>1345</v>
      </c>
      <c r="H6" s="30">
        <f t="shared" si="1"/>
        <v>1345</v>
      </c>
      <c r="I6" s="30"/>
      <c r="J6" s="31">
        <f t="shared" si="2"/>
        <v>-4.5</v>
      </c>
      <c r="K6" s="38">
        <v>0</v>
      </c>
      <c r="L6" s="31">
        <f>IF(J6&lt;0,0,J6)</f>
        <v>0</v>
      </c>
    </row>
    <row r="7" spans="1:12" ht="12.75">
      <c r="A7" s="30">
        <v>4</v>
      </c>
      <c r="B7" s="26">
        <v>17312</v>
      </c>
      <c r="C7" s="26" t="s">
        <v>20</v>
      </c>
      <c r="D7" s="26" t="s">
        <v>17</v>
      </c>
      <c r="E7" s="38">
        <v>192</v>
      </c>
      <c r="F7" s="30">
        <f t="shared" si="0"/>
        <v>36</v>
      </c>
      <c r="G7" s="26">
        <v>1292</v>
      </c>
      <c r="H7" s="30">
        <f t="shared" si="1"/>
        <v>1328</v>
      </c>
      <c r="I7" s="30"/>
      <c r="J7" s="31">
        <f t="shared" si="2"/>
        <v>6</v>
      </c>
      <c r="K7" s="38">
        <v>6</v>
      </c>
      <c r="L7" s="31">
        <f>IF(J7&gt;38,38,J7)</f>
        <v>6</v>
      </c>
    </row>
    <row r="8" spans="1:12" ht="12.75">
      <c r="A8" s="30">
        <v>5</v>
      </c>
      <c r="B8" s="30">
        <v>20573</v>
      </c>
      <c r="C8" s="30" t="s">
        <v>15</v>
      </c>
      <c r="D8" s="30" t="s">
        <v>12</v>
      </c>
      <c r="E8" s="38">
        <v>207</v>
      </c>
      <c r="F8" s="30">
        <f t="shared" si="0"/>
        <v>0</v>
      </c>
      <c r="G8" s="26">
        <v>1322</v>
      </c>
      <c r="H8" s="30">
        <f t="shared" si="1"/>
        <v>1322</v>
      </c>
      <c r="I8" s="30"/>
      <c r="J8" s="31">
        <f t="shared" si="2"/>
        <v>-5.25</v>
      </c>
      <c r="K8" s="38">
        <v>0</v>
      </c>
      <c r="L8" s="31">
        <f>IF(J8&lt;0,0,J8)</f>
        <v>0</v>
      </c>
    </row>
    <row r="9" spans="1:12" ht="12.75">
      <c r="A9" s="30">
        <v>6</v>
      </c>
      <c r="B9" s="30">
        <v>21089</v>
      </c>
      <c r="C9" s="30" t="s">
        <v>25</v>
      </c>
      <c r="D9" s="30" t="s">
        <v>19</v>
      </c>
      <c r="E9" s="38">
        <v>176</v>
      </c>
      <c r="F9" s="30">
        <f t="shared" si="0"/>
        <v>108</v>
      </c>
      <c r="G9" s="30">
        <v>1210</v>
      </c>
      <c r="H9" s="30">
        <f t="shared" si="1"/>
        <v>1318</v>
      </c>
      <c r="I9" s="30"/>
      <c r="J9" s="31">
        <f t="shared" si="2"/>
        <v>18</v>
      </c>
      <c r="K9" s="38">
        <v>18</v>
      </c>
      <c r="L9" s="31">
        <f>IF(J9&lt;0,0,J9)</f>
        <v>18</v>
      </c>
    </row>
    <row r="10" spans="1:12" ht="12.75">
      <c r="A10" s="30">
        <v>7</v>
      </c>
      <c r="B10" s="30">
        <v>21703</v>
      </c>
      <c r="C10" s="30" t="s">
        <v>88</v>
      </c>
      <c r="D10" s="30" t="s">
        <v>19</v>
      </c>
      <c r="E10" s="30">
        <v>187</v>
      </c>
      <c r="F10" s="30">
        <f t="shared" si="0"/>
        <v>60</v>
      </c>
      <c r="G10" s="26">
        <v>1244</v>
      </c>
      <c r="H10" s="30">
        <f t="shared" si="1"/>
        <v>1304</v>
      </c>
      <c r="I10" s="30"/>
      <c r="J10" s="31">
        <f t="shared" si="2"/>
        <v>9.75</v>
      </c>
      <c r="K10" s="38">
        <v>10</v>
      </c>
      <c r="L10" s="31">
        <f>IF(J10&gt;38,38,J10)</f>
        <v>9.75</v>
      </c>
    </row>
    <row r="11" spans="1:12" ht="12.75">
      <c r="A11" s="30">
        <v>8</v>
      </c>
      <c r="B11" s="30">
        <v>21257</v>
      </c>
      <c r="C11" s="30" t="s">
        <v>32</v>
      </c>
      <c r="D11" s="30" t="s">
        <v>19</v>
      </c>
      <c r="E11" s="38">
        <v>180</v>
      </c>
      <c r="F11" s="30">
        <f t="shared" si="0"/>
        <v>90</v>
      </c>
      <c r="G11" s="30">
        <v>1210</v>
      </c>
      <c r="H11" s="30">
        <f t="shared" si="1"/>
        <v>1300</v>
      </c>
      <c r="I11" s="30"/>
      <c r="J11" s="31">
        <f t="shared" si="2"/>
        <v>15</v>
      </c>
      <c r="K11" s="38">
        <v>15</v>
      </c>
      <c r="L11" s="31">
        <f>IF(J11&lt;0,0,J11)</f>
        <v>15</v>
      </c>
    </row>
    <row r="12" spans="1:12" ht="12.75">
      <c r="A12" s="30">
        <v>9</v>
      </c>
      <c r="B12" s="30">
        <v>21960</v>
      </c>
      <c r="C12" s="30" t="s">
        <v>154</v>
      </c>
      <c r="D12" s="30" t="s">
        <v>57</v>
      </c>
      <c r="E12" s="30">
        <v>176</v>
      </c>
      <c r="F12" s="30">
        <f t="shared" si="0"/>
        <v>108</v>
      </c>
      <c r="G12" s="30">
        <v>1185</v>
      </c>
      <c r="H12" s="30">
        <f t="shared" si="1"/>
        <v>1293</v>
      </c>
      <c r="I12" s="30"/>
      <c r="J12" s="31">
        <f t="shared" si="2"/>
        <v>18</v>
      </c>
      <c r="K12" s="38">
        <v>18</v>
      </c>
      <c r="L12" s="31">
        <f>IF(J12&gt;38,38,J12)</f>
        <v>18</v>
      </c>
    </row>
    <row r="13" spans="1:12" ht="12.75">
      <c r="A13" s="30">
        <v>10</v>
      </c>
      <c r="B13" s="30">
        <v>21704</v>
      </c>
      <c r="C13" s="30" t="s">
        <v>168</v>
      </c>
      <c r="D13" s="30" t="s">
        <v>24</v>
      </c>
      <c r="E13" s="30">
        <v>175</v>
      </c>
      <c r="F13" s="30">
        <f t="shared" si="0"/>
        <v>114</v>
      </c>
      <c r="G13" s="30">
        <v>1170</v>
      </c>
      <c r="H13" s="30">
        <f t="shared" si="1"/>
        <v>1284</v>
      </c>
      <c r="I13" s="30"/>
      <c r="J13" s="31">
        <f t="shared" si="2"/>
        <v>18.75</v>
      </c>
      <c r="K13" s="38">
        <v>19</v>
      </c>
      <c r="L13" s="31">
        <f>IF(J13&gt;38,38,J13)</f>
        <v>18.75</v>
      </c>
    </row>
    <row r="14" spans="1:12" ht="12.75">
      <c r="A14" s="30">
        <v>11</v>
      </c>
      <c r="B14" s="30">
        <v>22264</v>
      </c>
      <c r="C14" s="30" t="s">
        <v>184</v>
      </c>
      <c r="D14" s="30" t="s">
        <v>24</v>
      </c>
      <c r="E14" s="38">
        <v>201</v>
      </c>
      <c r="F14" s="30">
        <f t="shared" si="0"/>
        <v>0</v>
      </c>
      <c r="G14" s="30">
        <v>1281</v>
      </c>
      <c r="H14" s="30">
        <f t="shared" si="1"/>
        <v>1281</v>
      </c>
      <c r="I14" s="30"/>
      <c r="J14" s="31">
        <f t="shared" si="2"/>
        <v>-0.75</v>
      </c>
      <c r="K14" s="38">
        <v>0</v>
      </c>
      <c r="L14" s="31">
        <f>IF(J14&gt;38,38,J14)</f>
        <v>-0.75</v>
      </c>
    </row>
    <row r="15" spans="1:12" ht="12.75">
      <c r="A15" s="30">
        <v>12</v>
      </c>
      <c r="B15" s="30">
        <v>17116</v>
      </c>
      <c r="C15" s="30" t="s">
        <v>30</v>
      </c>
      <c r="D15" s="30" t="s">
        <v>17</v>
      </c>
      <c r="E15" s="38">
        <v>203</v>
      </c>
      <c r="F15" s="30">
        <f t="shared" si="0"/>
        <v>0</v>
      </c>
      <c r="G15" s="30">
        <v>1278</v>
      </c>
      <c r="H15" s="30">
        <f t="shared" si="1"/>
        <v>1278</v>
      </c>
      <c r="I15" s="30"/>
      <c r="J15" s="31">
        <f t="shared" si="2"/>
        <v>-2.25</v>
      </c>
      <c r="K15" s="38">
        <v>0</v>
      </c>
      <c r="L15" s="31">
        <f>IF(J15&lt;0,0,J15)</f>
        <v>0</v>
      </c>
    </row>
    <row r="16" spans="1:12" ht="12.75">
      <c r="A16" s="30">
        <v>13</v>
      </c>
      <c r="B16">
        <v>23451</v>
      </c>
      <c r="C16" s="38" t="s">
        <v>357</v>
      </c>
      <c r="D16" t="s">
        <v>24</v>
      </c>
      <c r="E16" s="38">
        <v>186</v>
      </c>
      <c r="F16" s="30">
        <f t="shared" si="0"/>
        <v>66</v>
      </c>
      <c r="G16" s="26">
        <v>1200</v>
      </c>
      <c r="H16" s="30">
        <f t="shared" si="1"/>
        <v>1266</v>
      </c>
      <c r="I16" s="30"/>
      <c r="J16" s="31">
        <f t="shared" si="2"/>
        <v>10.5</v>
      </c>
      <c r="K16" s="38">
        <v>11</v>
      </c>
      <c r="L16" s="31">
        <f>IF(J16&lt;0,0,J16)</f>
        <v>10.5</v>
      </c>
    </row>
    <row r="17" spans="1:12" ht="12.75">
      <c r="A17" s="30">
        <v>14</v>
      </c>
      <c r="B17" s="30">
        <v>17279</v>
      </c>
      <c r="C17" s="30" t="s">
        <v>251</v>
      </c>
      <c r="D17" s="30" t="s">
        <v>57</v>
      </c>
      <c r="E17" s="38">
        <v>195</v>
      </c>
      <c r="F17" s="30">
        <f t="shared" si="0"/>
        <v>24</v>
      </c>
      <c r="G17" s="30">
        <v>1237</v>
      </c>
      <c r="H17" s="30">
        <f t="shared" si="1"/>
        <v>1261</v>
      </c>
      <c r="I17" s="30"/>
      <c r="J17" s="31">
        <f t="shared" si="2"/>
        <v>3.75</v>
      </c>
      <c r="K17" s="30">
        <v>4</v>
      </c>
      <c r="L17" s="31">
        <f>IF(J17&lt;0,0,J17)</f>
        <v>3.75</v>
      </c>
    </row>
    <row r="18" spans="1:12" ht="12.75">
      <c r="A18" s="30">
        <v>15</v>
      </c>
      <c r="B18" s="38">
        <v>23274</v>
      </c>
      <c r="C18" s="38" t="s">
        <v>343</v>
      </c>
      <c r="D18" s="38" t="s">
        <v>19</v>
      </c>
      <c r="E18" s="38">
        <v>189</v>
      </c>
      <c r="F18" s="30">
        <f t="shared" si="0"/>
        <v>48</v>
      </c>
      <c r="G18" s="30">
        <v>1206</v>
      </c>
      <c r="H18" s="30">
        <f t="shared" si="1"/>
        <v>1254</v>
      </c>
      <c r="I18" s="30"/>
      <c r="J18" s="31">
        <f t="shared" si="2"/>
        <v>8.25</v>
      </c>
      <c r="K18" s="38">
        <v>8</v>
      </c>
      <c r="L18" s="31">
        <f>IF(J18&gt;38,38,J18)</f>
        <v>8.25</v>
      </c>
    </row>
    <row r="19" spans="1:12" ht="12.75">
      <c r="A19" s="30">
        <v>16</v>
      </c>
      <c r="B19" s="30">
        <v>21087</v>
      </c>
      <c r="C19" s="30" t="s">
        <v>29</v>
      </c>
      <c r="D19" s="30" t="s">
        <v>24</v>
      </c>
      <c r="E19" s="38">
        <v>179</v>
      </c>
      <c r="F19" s="30">
        <f t="shared" si="0"/>
        <v>96</v>
      </c>
      <c r="G19" s="26">
        <v>1158</v>
      </c>
      <c r="H19" s="30">
        <f t="shared" si="1"/>
        <v>1254</v>
      </c>
      <c r="I19" s="30"/>
      <c r="J19" s="31">
        <f t="shared" si="2"/>
        <v>15.75</v>
      </c>
      <c r="K19" s="38">
        <v>16</v>
      </c>
      <c r="L19" s="31">
        <f>IF(J19&lt;0,0,J19)</f>
        <v>15.75</v>
      </c>
    </row>
    <row r="20" spans="1:12" ht="12.75">
      <c r="A20" s="30">
        <v>17</v>
      </c>
      <c r="B20" s="30">
        <v>21088</v>
      </c>
      <c r="C20" s="30" t="s">
        <v>26</v>
      </c>
      <c r="D20" s="30" t="s">
        <v>24</v>
      </c>
      <c r="E20" s="38">
        <v>189</v>
      </c>
      <c r="F20" s="30">
        <f t="shared" si="0"/>
        <v>48</v>
      </c>
      <c r="G20" s="26">
        <v>1202</v>
      </c>
      <c r="H20" s="30">
        <f t="shared" si="1"/>
        <v>1250</v>
      </c>
      <c r="I20" s="30"/>
      <c r="J20" s="31">
        <f t="shared" si="2"/>
        <v>8.25</v>
      </c>
      <c r="K20" s="38">
        <v>8</v>
      </c>
      <c r="L20" s="31">
        <f>IF(J20&lt;0,0,J20)</f>
        <v>8.25</v>
      </c>
    </row>
    <row r="21" spans="1:12" ht="12.75">
      <c r="A21" s="30">
        <v>18</v>
      </c>
      <c r="B21" s="30">
        <v>17178</v>
      </c>
      <c r="C21" s="30" t="s">
        <v>252</v>
      </c>
      <c r="D21" s="30" t="s">
        <v>57</v>
      </c>
      <c r="E21" s="38">
        <v>173</v>
      </c>
      <c r="F21" s="30">
        <f t="shared" si="0"/>
        <v>120</v>
      </c>
      <c r="G21" s="30">
        <v>1120</v>
      </c>
      <c r="H21" s="30">
        <f t="shared" si="1"/>
        <v>1240</v>
      </c>
      <c r="I21" s="30"/>
      <c r="J21" s="31">
        <f t="shared" si="2"/>
        <v>20.25</v>
      </c>
      <c r="K21" s="38">
        <v>20</v>
      </c>
      <c r="L21" s="31">
        <f>IF(J21&gt;38,38,J21)</f>
        <v>20.25</v>
      </c>
    </row>
    <row r="22" spans="1:12" ht="12.75">
      <c r="A22" s="30">
        <v>19</v>
      </c>
      <c r="B22" s="30">
        <v>22286</v>
      </c>
      <c r="C22" s="30" t="s">
        <v>145</v>
      </c>
      <c r="D22" s="30" t="s">
        <v>57</v>
      </c>
      <c r="E22" s="38">
        <v>176</v>
      </c>
      <c r="F22" s="30">
        <f t="shared" si="0"/>
        <v>108</v>
      </c>
      <c r="G22" s="26">
        <v>1130</v>
      </c>
      <c r="H22" s="30">
        <f t="shared" si="1"/>
        <v>1238</v>
      </c>
      <c r="I22" s="30"/>
      <c r="J22" s="31">
        <f t="shared" si="2"/>
        <v>18</v>
      </c>
      <c r="K22" s="38">
        <v>18</v>
      </c>
      <c r="L22" s="31">
        <f>IF(J22&gt;38,38,J22)</f>
        <v>18</v>
      </c>
    </row>
    <row r="23" spans="1:12" ht="12.75">
      <c r="A23" s="30">
        <v>20</v>
      </c>
      <c r="B23" s="26">
        <v>1058</v>
      </c>
      <c r="C23" s="26" t="s">
        <v>40</v>
      </c>
      <c r="D23" s="26" t="s">
        <v>24</v>
      </c>
      <c r="E23" s="26">
        <v>190</v>
      </c>
      <c r="F23" s="30">
        <f t="shared" si="0"/>
        <v>48</v>
      </c>
      <c r="G23" s="26">
        <v>1185</v>
      </c>
      <c r="H23" s="26">
        <f t="shared" si="1"/>
        <v>1233</v>
      </c>
      <c r="I23" s="26"/>
      <c r="J23" s="27">
        <f t="shared" si="2"/>
        <v>7.5</v>
      </c>
      <c r="K23" s="38">
        <v>8</v>
      </c>
      <c r="L23" s="27">
        <f>IF(J23&gt;38,38,J23)</f>
        <v>7.5</v>
      </c>
    </row>
    <row r="24" spans="1:12" ht="12.75">
      <c r="A24" s="30">
        <v>21</v>
      </c>
      <c r="B24" s="30">
        <v>22262</v>
      </c>
      <c r="C24" s="30" t="s">
        <v>46</v>
      </c>
      <c r="D24" s="30" t="s">
        <v>24</v>
      </c>
      <c r="E24" s="38">
        <v>197</v>
      </c>
      <c r="F24" s="30">
        <f t="shared" si="0"/>
        <v>12</v>
      </c>
      <c r="G24" s="30">
        <v>1191</v>
      </c>
      <c r="H24" s="30">
        <f t="shared" si="1"/>
        <v>1203</v>
      </c>
      <c r="I24" s="30" t="s">
        <v>298</v>
      </c>
      <c r="J24" s="31">
        <f t="shared" si="2"/>
        <v>2.25</v>
      </c>
      <c r="K24" s="30">
        <v>2</v>
      </c>
      <c r="L24" s="31">
        <f>IF(J24&gt;38,38,J24)</f>
        <v>2.25</v>
      </c>
    </row>
    <row r="25" spans="1:12" ht="12.75">
      <c r="A25" s="30">
        <v>22</v>
      </c>
      <c r="B25" s="38">
        <v>23486</v>
      </c>
      <c r="C25" s="38" t="s">
        <v>364</v>
      </c>
      <c r="D25" s="38" t="s">
        <v>57</v>
      </c>
      <c r="E25" s="38">
        <v>169</v>
      </c>
      <c r="F25" s="30">
        <f t="shared" si="0"/>
        <v>138</v>
      </c>
      <c r="G25" s="38">
        <v>1059</v>
      </c>
      <c r="H25" s="30">
        <f t="shared" si="1"/>
        <v>1197</v>
      </c>
      <c r="I25" s="30"/>
      <c r="J25" s="31">
        <f t="shared" si="2"/>
        <v>23.25</v>
      </c>
      <c r="K25" s="38">
        <v>23</v>
      </c>
      <c r="L25" s="31">
        <f>IF(J25&gt;38,38,J25)</f>
        <v>23.25</v>
      </c>
    </row>
    <row r="26" spans="1:12" ht="12.75">
      <c r="A26" s="30">
        <v>23</v>
      </c>
      <c r="B26" s="30">
        <v>17179</v>
      </c>
      <c r="C26" s="30" t="s">
        <v>249</v>
      </c>
      <c r="D26" s="30" t="s">
        <v>57</v>
      </c>
      <c r="E26" s="38">
        <v>190</v>
      </c>
      <c r="F26" s="30">
        <f t="shared" si="0"/>
        <v>48</v>
      </c>
      <c r="G26" s="30">
        <v>1136</v>
      </c>
      <c r="H26" s="30">
        <f t="shared" si="1"/>
        <v>1184</v>
      </c>
      <c r="I26" s="30"/>
      <c r="J26" s="31">
        <f t="shared" si="2"/>
        <v>7.5</v>
      </c>
      <c r="K26" s="38">
        <v>8</v>
      </c>
      <c r="L26" s="31">
        <f>IF(J26&lt;0,0,J26)</f>
        <v>7.5</v>
      </c>
    </row>
    <row r="27" spans="1:12" ht="12.75">
      <c r="A27" s="30">
        <v>24</v>
      </c>
      <c r="B27" s="30">
        <v>17226</v>
      </c>
      <c r="C27" s="30" t="s">
        <v>152</v>
      </c>
      <c r="D27" s="30" t="s">
        <v>12</v>
      </c>
      <c r="E27" s="38">
        <v>186</v>
      </c>
      <c r="F27" s="30">
        <f t="shared" si="0"/>
        <v>66</v>
      </c>
      <c r="G27" s="30">
        <v>1116</v>
      </c>
      <c r="H27" s="30">
        <f t="shared" si="1"/>
        <v>1182</v>
      </c>
      <c r="I27" s="30"/>
      <c r="J27" s="31">
        <f t="shared" si="2"/>
        <v>10.5</v>
      </c>
      <c r="K27" s="38">
        <v>11</v>
      </c>
      <c r="L27" s="31">
        <f>IF(J27&lt;0,0,J27)</f>
        <v>10.5</v>
      </c>
    </row>
    <row r="28" spans="1:12" ht="12.75">
      <c r="A28" s="30">
        <v>25</v>
      </c>
      <c r="B28" s="30">
        <v>17157</v>
      </c>
      <c r="C28" s="30" t="s">
        <v>261</v>
      </c>
      <c r="D28" t="s">
        <v>12</v>
      </c>
      <c r="E28" s="38">
        <v>200</v>
      </c>
      <c r="F28" s="30">
        <f t="shared" si="0"/>
        <v>0</v>
      </c>
      <c r="G28" s="30">
        <v>1079</v>
      </c>
      <c r="H28" s="30">
        <f t="shared" si="1"/>
        <v>1079</v>
      </c>
      <c r="I28" s="30"/>
      <c r="J28" s="31">
        <f t="shared" si="2"/>
        <v>0</v>
      </c>
      <c r="K28" s="38">
        <v>0</v>
      </c>
      <c r="L28" s="31">
        <f>IF(J28&lt;0,0,J28)</f>
        <v>0</v>
      </c>
    </row>
    <row r="29" spans="1:12" ht="12.75">
      <c r="A29" s="30"/>
      <c r="B29" s="30"/>
      <c r="C29" s="30"/>
      <c r="D29" s="30"/>
      <c r="E29" s="38"/>
      <c r="F29" s="30"/>
      <c r="G29" s="30"/>
      <c r="H29" s="30"/>
      <c r="I29" s="30"/>
      <c r="J29" s="31"/>
      <c r="K29" s="38"/>
      <c r="L29" s="31"/>
    </row>
    <row r="30" spans="1:12" ht="12.75">
      <c r="A30" s="30"/>
      <c r="B30" s="30"/>
      <c r="C30" s="30"/>
      <c r="D30" s="30"/>
      <c r="E30" s="38"/>
      <c r="F30" s="30"/>
      <c r="G30" s="30"/>
      <c r="H30" s="30"/>
      <c r="I30" s="30"/>
      <c r="J30" s="31"/>
      <c r="K30" s="38"/>
      <c r="L30" s="31"/>
    </row>
    <row r="31" spans="1:12" ht="12.75">
      <c r="A31" s="30"/>
      <c r="B31" s="30"/>
      <c r="C31" s="30"/>
      <c r="D31" s="30"/>
      <c r="E31" s="38"/>
      <c r="F31" s="30"/>
      <c r="G31" s="30"/>
      <c r="H31" s="30"/>
      <c r="I31" s="30"/>
      <c r="J31" s="31"/>
      <c r="K31" s="38"/>
      <c r="L31" s="31"/>
    </row>
    <row r="32" spans="1:12" ht="12.75">
      <c r="A32" s="30"/>
      <c r="B32" s="30"/>
      <c r="C32" s="30"/>
      <c r="D32" s="30"/>
      <c r="E32" s="38"/>
      <c r="F32" s="30"/>
      <c r="G32" s="38"/>
      <c r="H32" s="30"/>
      <c r="I32" s="30"/>
      <c r="J32" s="31"/>
      <c r="K32" s="38"/>
      <c r="L32" s="31"/>
    </row>
    <row r="33" spans="1:12" ht="12.75">
      <c r="A33" s="30"/>
      <c r="B33" s="30"/>
      <c r="C33" s="30"/>
      <c r="D33" s="30"/>
      <c r="E33" s="38"/>
      <c r="F33" s="30"/>
      <c r="G33" s="30"/>
      <c r="H33" s="30"/>
      <c r="I33" s="30"/>
      <c r="J33" s="31"/>
      <c r="K33" s="38"/>
      <c r="L33" s="31"/>
    </row>
    <row r="34" spans="1:12" ht="12.75">
      <c r="A34" s="30"/>
      <c r="B34" s="30"/>
      <c r="C34" s="30"/>
      <c r="D34" s="30"/>
      <c r="E34" s="38"/>
      <c r="F34" s="30"/>
      <c r="G34" s="30"/>
      <c r="H34" s="30"/>
      <c r="I34" s="30"/>
      <c r="J34" s="31"/>
      <c r="K34" s="38"/>
      <c r="L34" s="31"/>
    </row>
    <row r="35" spans="1:12" ht="12.75">
      <c r="A35" s="30"/>
      <c r="B35" s="30"/>
      <c r="C35" s="30"/>
      <c r="D35" s="30"/>
      <c r="E35" s="38"/>
      <c r="F35" s="30"/>
      <c r="G35" s="30"/>
      <c r="H35" s="30"/>
      <c r="I35" s="30"/>
      <c r="J35" s="31"/>
      <c r="K35" s="38"/>
      <c r="L35" s="31"/>
    </row>
    <row r="36" spans="1:12" ht="12.75">
      <c r="A36" s="30"/>
      <c r="B36" s="30"/>
      <c r="C36" s="30"/>
      <c r="D36" s="30"/>
      <c r="E36" s="38"/>
      <c r="F36" s="30"/>
      <c r="G36" s="30"/>
      <c r="H36" s="30"/>
      <c r="I36" s="30"/>
      <c r="J36" s="31"/>
      <c r="K36" s="38"/>
      <c r="L36" s="31"/>
    </row>
    <row r="37" spans="1:12" ht="12.75">
      <c r="A37" s="30"/>
      <c r="B37" s="30"/>
      <c r="C37" s="30"/>
      <c r="D37" s="30"/>
      <c r="E37" s="38"/>
      <c r="F37" s="30"/>
      <c r="G37" s="30"/>
      <c r="H37" s="30"/>
      <c r="I37" s="30"/>
      <c r="J37" s="31"/>
      <c r="K37" s="38"/>
      <c r="L37" s="31"/>
    </row>
    <row r="38" spans="1:12" ht="12.75">
      <c r="A38" s="30"/>
      <c r="B38" s="30"/>
      <c r="C38" s="30"/>
      <c r="D38" s="30"/>
      <c r="E38" s="38"/>
      <c r="F38" s="30"/>
      <c r="G38" s="30"/>
      <c r="H38" s="30"/>
      <c r="I38" s="30"/>
      <c r="J38" s="31"/>
      <c r="K38" s="38"/>
      <c r="L38" s="31"/>
    </row>
    <row r="39" spans="1:12" ht="12.75">
      <c r="A39" s="30"/>
      <c r="B39" s="30"/>
      <c r="C39" s="30"/>
      <c r="D39" s="30"/>
      <c r="E39" s="38"/>
      <c r="F39" s="30"/>
      <c r="G39" s="30"/>
      <c r="H39" s="30"/>
      <c r="I39" s="30"/>
      <c r="J39" s="31"/>
      <c r="K39" s="38"/>
      <c r="L39" s="3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5" sqref="A5:D47"/>
    </sheetView>
  </sheetViews>
  <sheetFormatPr defaultColWidth="9.140625" defaultRowHeight="12.75"/>
  <cols>
    <col min="1" max="1" width="4.8515625" style="0" customWidth="1"/>
    <col min="2" max="2" width="9.140625" style="0" customWidth="1"/>
    <col min="3" max="3" width="21.421875" style="0" customWidth="1"/>
    <col min="4" max="4" width="12.7109375" style="0" customWidth="1"/>
    <col min="5" max="5" width="11.28125" style="0" customWidth="1"/>
    <col min="6" max="6" width="9.140625" style="0" customWidth="1"/>
    <col min="7" max="7" width="7.57421875" style="0" customWidth="1"/>
    <col min="8" max="8" width="9.140625" style="0" customWidth="1"/>
    <col min="9" max="9" width="3.57421875" style="0" customWidth="1"/>
    <col min="10" max="10" width="8.28125" style="0" customWidth="1"/>
  </cols>
  <sheetData>
    <row r="1" ht="20.25">
      <c r="A1" s="5" t="s">
        <v>391</v>
      </c>
    </row>
    <row r="3" spans="1:5" ht="12.75">
      <c r="A3" t="s">
        <v>339</v>
      </c>
      <c r="D3" s="72" t="s">
        <v>497</v>
      </c>
      <c r="E3" s="42"/>
    </row>
    <row r="4" spans="1:13" ht="12.7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J4" t="s">
        <v>299</v>
      </c>
      <c r="K4" t="s">
        <v>8</v>
      </c>
      <c r="L4" t="s">
        <v>9</v>
      </c>
      <c r="M4" t="s">
        <v>10</v>
      </c>
    </row>
    <row r="5" spans="1:14" ht="12.75">
      <c r="A5" s="30">
        <v>1</v>
      </c>
      <c r="B5" s="38">
        <v>24732</v>
      </c>
      <c r="C5" s="38" t="s">
        <v>477</v>
      </c>
      <c r="D5" s="38" t="s">
        <v>19</v>
      </c>
      <c r="E5" s="38"/>
      <c r="F5" s="30">
        <f aca="true" t="shared" si="0" ref="F5:F47">L5*6</f>
        <v>228</v>
      </c>
      <c r="G5" s="30">
        <v>1437</v>
      </c>
      <c r="H5" s="30">
        <f aca="true" t="shared" si="1" ref="H5:H47">F5+G5</f>
        <v>1665</v>
      </c>
      <c r="I5" s="26" t="s">
        <v>425</v>
      </c>
      <c r="J5" s="30"/>
      <c r="K5" s="31">
        <f aca="true" t="shared" si="2" ref="K5:K47">(200-E5)*(75/100)</f>
        <v>150</v>
      </c>
      <c r="L5" s="38">
        <v>38</v>
      </c>
      <c r="M5" s="31">
        <f>IF(K5&gt;38,38,K5)</f>
        <v>38</v>
      </c>
      <c r="N5" s="26"/>
    </row>
    <row r="6" spans="1:14" ht="12.75">
      <c r="A6" s="30">
        <v>2</v>
      </c>
      <c r="B6" s="30">
        <v>22815</v>
      </c>
      <c r="C6" s="30" t="s">
        <v>265</v>
      </c>
      <c r="D6" s="30" t="s">
        <v>14</v>
      </c>
      <c r="E6" s="38">
        <v>198</v>
      </c>
      <c r="F6" s="30">
        <f t="shared" si="0"/>
        <v>12</v>
      </c>
      <c r="G6" s="30">
        <v>1490</v>
      </c>
      <c r="H6" s="30">
        <f t="shared" si="1"/>
        <v>1502</v>
      </c>
      <c r="I6" s="26" t="s">
        <v>384</v>
      </c>
      <c r="J6" s="30"/>
      <c r="K6" s="31">
        <f t="shared" si="2"/>
        <v>1.5</v>
      </c>
      <c r="L6" s="38">
        <v>2</v>
      </c>
      <c r="M6" s="31">
        <f>IF(K6&lt;0,0,K6)</f>
        <v>1.5</v>
      </c>
      <c r="N6" s="26"/>
    </row>
    <row r="7" spans="1:14" ht="12.75">
      <c r="A7" s="30">
        <v>3</v>
      </c>
      <c r="B7" s="30">
        <v>22292</v>
      </c>
      <c r="C7" s="30" t="s">
        <v>23</v>
      </c>
      <c r="D7" s="30" t="s">
        <v>24</v>
      </c>
      <c r="E7" s="38">
        <v>221</v>
      </c>
      <c r="F7" s="30">
        <f t="shared" si="0"/>
        <v>0</v>
      </c>
      <c r="G7" s="30">
        <v>1483</v>
      </c>
      <c r="H7" s="30">
        <f t="shared" si="1"/>
        <v>1483</v>
      </c>
      <c r="I7" s="26" t="s">
        <v>384</v>
      </c>
      <c r="J7" s="30"/>
      <c r="K7" s="31">
        <f t="shared" si="2"/>
        <v>-15.75</v>
      </c>
      <c r="L7" s="38">
        <v>0</v>
      </c>
      <c r="M7" s="31">
        <f>IF(K7&lt;0,0,K7)</f>
        <v>0</v>
      </c>
      <c r="N7" s="26"/>
    </row>
    <row r="8" spans="1:14" ht="12.75">
      <c r="A8" s="30">
        <v>4</v>
      </c>
      <c r="B8" s="30">
        <v>22263</v>
      </c>
      <c r="C8" s="30" t="s">
        <v>228</v>
      </c>
      <c r="D8" s="30" t="s">
        <v>24</v>
      </c>
      <c r="E8" s="38">
        <v>206</v>
      </c>
      <c r="F8" s="30">
        <f t="shared" si="0"/>
        <v>0</v>
      </c>
      <c r="G8" s="30">
        <v>1478</v>
      </c>
      <c r="H8" s="30">
        <f t="shared" si="1"/>
        <v>1478</v>
      </c>
      <c r="I8" s="26" t="s">
        <v>384</v>
      </c>
      <c r="J8" s="30"/>
      <c r="K8" s="31">
        <f t="shared" si="2"/>
        <v>-4.5</v>
      </c>
      <c r="L8" s="38">
        <v>0</v>
      </c>
      <c r="M8" s="31">
        <f>IF(K8&lt;0,0,K8)</f>
        <v>0</v>
      </c>
      <c r="N8" s="26"/>
    </row>
    <row r="9" spans="1:14" ht="12.75">
      <c r="A9" s="30">
        <v>5</v>
      </c>
      <c r="B9" s="30">
        <v>21665</v>
      </c>
      <c r="C9" s="30" t="s">
        <v>33</v>
      </c>
      <c r="D9" t="s">
        <v>12</v>
      </c>
      <c r="E9" s="38">
        <v>212</v>
      </c>
      <c r="F9" s="30">
        <f t="shared" si="0"/>
        <v>0</v>
      </c>
      <c r="G9" s="26">
        <v>1464</v>
      </c>
      <c r="H9" s="30">
        <f t="shared" si="1"/>
        <v>1464</v>
      </c>
      <c r="I9" s="26" t="s">
        <v>384</v>
      </c>
      <c r="J9" s="30"/>
      <c r="K9" s="31">
        <f t="shared" si="2"/>
        <v>-9</v>
      </c>
      <c r="L9" s="38">
        <v>0</v>
      </c>
      <c r="M9" s="31">
        <f>IF(K9&lt;0,0,K9)</f>
        <v>0</v>
      </c>
      <c r="N9" s="26"/>
    </row>
    <row r="10" spans="1:14" ht="12.75">
      <c r="A10" s="30">
        <v>6</v>
      </c>
      <c r="B10" s="30">
        <v>21704</v>
      </c>
      <c r="C10" s="30" t="s">
        <v>168</v>
      </c>
      <c r="D10" s="30" t="s">
        <v>24</v>
      </c>
      <c r="E10" s="30">
        <v>175</v>
      </c>
      <c r="F10" s="30">
        <f t="shared" si="0"/>
        <v>114</v>
      </c>
      <c r="G10" s="30">
        <v>1349</v>
      </c>
      <c r="H10" s="30">
        <f t="shared" si="1"/>
        <v>1463</v>
      </c>
      <c r="I10" s="26" t="s">
        <v>384</v>
      </c>
      <c r="J10" s="30"/>
      <c r="K10" s="31">
        <f t="shared" si="2"/>
        <v>18.75</v>
      </c>
      <c r="L10" s="38">
        <v>19</v>
      </c>
      <c r="M10" s="31">
        <f>IF(K10&gt;38,38,K10)</f>
        <v>18.75</v>
      </c>
      <c r="N10" s="30"/>
    </row>
    <row r="11" spans="1:14" ht="12.75">
      <c r="A11" s="30">
        <v>7</v>
      </c>
      <c r="B11" s="30">
        <v>17147</v>
      </c>
      <c r="C11" s="30" t="s">
        <v>11</v>
      </c>
      <c r="D11" s="30" t="s">
        <v>12</v>
      </c>
      <c r="E11" s="38">
        <v>225</v>
      </c>
      <c r="F11" s="30">
        <f t="shared" si="0"/>
        <v>0</v>
      </c>
      <c r="G11" s="26">
        <v>1462</v>
      </c>
      <c r="H11" s="30">
        <f t="shared" si="1"/>
        <v>1462</v>
      </c>
      <c r="I11" s="26" t="s">
        <v>384</v>
      </c>
      <c r="J11" s="30"/>
      <c r="K11" s="31">
        <f t="shared" si="2"/>
        <v>-18.75</v>
      </c>
      <c r="L11" s="38">
        <v>0</v>
      </c>
      <c r="M11" s="31">
        <f>IF(K11&gt;38,38,K11)</f>
        <v>-18.75</v>
      </c>
      <c r="N11" s="30"/>
    </row>
    <row r="12" spans="1:14" ht="12.75">
      <c r="A12" s="30">
        <v>8</v>
      </c>
      <c r="B12" s="30">
        <v>22575</v>
      </c>
      <c r="C12" s="26" t="s">
        <v>383</v>
      </c>
      <c r="D12" s="30" t="s">
        <v>12</v>
      </c>
      <c r="E12" s="38">
        <v>225</v>
      </c>
      <c r="F12" s="30">
        <f t="shared" si="0"/>
        <v>0</v>
      </c>
      <c r="G12" s="30">
        <v>1460</v>
      </c>
      <c r="H12" s="30">
        <f t="shared" si="1"/>
        <v>1460</v>
      </c>
      <c r="I12" s="26" t="s">
        <v>384</v>
      </c>
      <c r="J12" s="30"/>
      <c r="K12" s="31">
        <f t="shared" si="2"/>
        <v>-18.75</v>
      </c>
      <c r="L12" s="38">
        <v>0</v>
      </c>
      <c r="M12" s="31">
        <f>IF(K12&gt;38,38,K12)</f>
        <v>-18.75</v>
      </c>
      <c r="N12" s="30"/>
    </row>
    <row r="13" spans="1:14" ht="12.75">
      <c r="A13" s="30">
        <v>9</v>
      </c>
      <c r="B13">
        <v>23451</v>
      </c>
      <c r="C13" s="38" t="s">
        <v>357</v>
      </c>
      <c r="D13" t="s">
        <v>24</v>
      </c>
      <c r="E13" s="38">
        <v>186</v>
      </c>
      <c r="F13" s="30">
        <f t="shared" si="0"/>
        <v>66</v>
      </c>
      <c r="G13" s="26">
        <v>1389</v>
      </c>
      <c r="H13" s="30">
        <f t="shared" si="1"/>
        <v>1455</v>
      </c>
      <c r="I13" s="26" t="s">
        <v>384</v>
      </c>
      <c r="J13" s="30"/>
      <c r="K13" s="31">
        <f t="shared" si="2"/>
        <v>10.5</v>
      </c>
      <c r="L13" s="38">
        <v>11</v>
      </c>
      <c r="M13" s="31">
        <f>IF(K13&lt;0,0,K13)</f>
        <v>10.5</v>
      </c>
      <c r="N13" s="30"/>
    </row>
    <row r="14" spans="1:14" ht="12.75">
      <c r="A14" s="30">
        <v>10</v>
      </c>
      <c r="B14" s="30">
        <v>17154</v>
      </c>
      <c r="C14" s="38" t="s">
        <v>341</v>
      </c>
      <c r="D14" s="38" t="s">
        <v>12</v>
      </c>
      <c r="E14" s="38">
        <v>225</v>
      </c>
      <c r="F14" s="30">
        <f t="shared" si="0"/>
        <v>0</v>
      </c>
      <c r="G14" s="26">
        <v>1444</v>
      </c>
      <c r="H14" s="30">
        <f t="shared" si="1"/>
        <v>1444</v>
      </c>
      <c r="I14" s="26" t="s">
        <v>384</v>
      </c>
      <c r="J14" s="30"/>
      <c r="K14" s="31">
        <f t="shared" si="2"/>
        <v>-18.75</v>
      </c>
      <c r="L14" s="38">
        <v>0</v>
      </c>
      <c r="M14" s="31">
        <f>IF(K14&gt;38,38,K14)</f>
        <v>-18.75</v>
      </c>
      <c r="N14" s="30"/>
    </row>
    <row r="15" spans="1:14" ht="12.75">
      <c r="A15" s="30">
        <v>11</v>
      </c>
      <c r="B15" s="30">
        <v>17313</v>
      </c>
      <c r="C15" s="30" t="s">
        <v>43</v>
      </c>
      <c r="D15" s="30" t="s">
        <v>12</v>
      </c>
      <c r="E15" s="38">
        <v>204</v>
      </c>
      <c r="F15" s="30">
        <f t="shared" si="0"/>
        <v>0</v>
      </c>
      <c r="G15" s="26">
        <v>1439</v>
      </c>
      <c r="H15" s="30">
        <f t="shared" si="1"/>
        <v>1439</v>
      </c>
      <c r="I15" s="26" t="s">
        <v>384</v>
      </c>
      <c r="J15" s="30"/>
      <c r="K15" s="31">
        <f t="shared" si="2"/>
        <v>-3</v>
      </c>
      <c r="L15" s="38">
        <v>0</v>
      </c>
      <c r="M15" s="31">
        <f>IF(K15&lt;0,0,K15)</f>
        <v>0</v>
      </c>
      <c r="N15" s="30"/>
    </row>
    <row r="16" spans="1:14" ht="12.75">
      <c r="A16" s="30">
        <v>12</v>
      </c>
      <c r="B16" s="30">
        <v>17103</v>
      </c>
      <c r="C16" s="30" t="s">
        <v>21</v>
      </c>
      <c r="D16" s="30" t="s">
        <v>12</v>
      </c>
      <c r="E16" s="38">
        <v>211</v>
      </c>
      <c r="F16" s="30">
        <f t="shared" si="0"/>
        <v>0</v>
      </c>
      <c r="G16" s="26">
        <v>1436</v>
      </c>
      <c r="H16" s="30">
        <f t="shared" si="1"/>
        <v>1436</v>
      </c>
      <c r="I16" s="26" t="s">
        <v>384</v>
      </c>
      <c r="J16" s="30"/>
      <c r="K16" s="31">
        <f t="shared" si="2"/>
        <v>-8.25</v>
      </c>
      <c r="L16" s="38">
        <v>0</v>
      </c>
      <c r="M16" s="31">
        <f>IF(K16&gt;38,38,K16)</f>
        <v>-8.25</v>
      </c>
      <c r="N16" s="30"/>
    </row>
    <row r="17" spans="1:14" ht="12.75">
      <c r="A17" s="30">
        <v>13</v>
      </c>
      <c r="B17" s="30">
        <v>17199</v>
      </c>
      <c r="C17" s="30" t="s">
        <v>44</v>
      </c>
      <c r="D17" s="26" t="s">
        <v>24</v>
      </c>
      <c r="E17" s="38">
        <v>207</v>
      </c>
      <c r="F17" s="30">
        <f t="shared" si="0"/>
        <v>0</v>
      </c>
      <c r="G17" s="26">
        <v>1406</v>
      </c>
      <c r="H17" s="30">
        <f t="shared" si="1"/>
        <v>1406</v>
      </c>
      <c r="I17" s="26" t="s">
        <v>384</v>
      </c>
      <c r="J17" s="30"/>
      <c r="K17" s="31">
        <f t="shared" si="2"/>
        <v>-5.25</v>
      </c>
      <c r="L17" s="38">
        <v>0</v>
      </c>
      <c r="M17" s="31">
        <f>IF(K17&lt;0,0,K17)</f>
        <v>0</v>
      </c>
      <c r="N17" s="30"/>
    </row>
    <row r="18" spans="1:14" ht="12.75">
      <c r="A18" s="30">
        <v>14</v>
      </c>
      <c r="B18" s="30">
        <v>20573</v>
      </c>
      <c r="C18" s="30" t="s">
        <v>15</v>
      </c>
      <c r="D18" s="30" t="s">
        <v>12</v>
      </c>
      <c r="E18" s="38">
        <v>207</v>
      </c>
      <c r="F18" s="30">
        <f t="shared" si="0"/>
        <v>0</v>
      </c>
      <c r="G18" s="26">
        <v>1393</v>
      </c>
      <c r="H18" s="30">
        <f t="shared" si="1"/>
        <v>1393</v>
      </c>
      <c r="I18" s="26" t="s">
        <v>384</v>
      </c>
      <c r="J18" s="30"/>
      <c r="K18" s="31">
        <f t="shared" si="2"/>
        <v>-5.25</v>
      </c>
      <c r="L18" s="38">
        <v>0</v>
      </c>
      <c r="M18" s="31">
        <f>IF(K18&lt;0,0,K18)</f>
        <v>0</v>
      </c>
      <c r="N18" s="30"/>
    </row>
    <row r="19" spans="1:14" ht="12.75">
      <c r="A19" s="30">
        <v>15</v>
      </c>
      <c r="B19" s="30">
        <v>17157</v>
      </c>
      <c r="C19" s="30" t="s">
        <v>261</v>
      </c>
      <c r="D19" t="s">
        <v>12</v>
      </c>
      <c r="E19" s="38">
        <v>200</v>
      </c>
      <c r="F19" s="30">
        <f t="shared" si="0"/>
        <v>0</v>
      </c>
      <c r="G19" s="30">
        <v>1369</v>
      </c>
      <c r="H19" s="30">
        <f t="shared" si="1"/>
        <v>1369</v>
      </c>
      <c r="I19" s="26" t="s">
        <v>384</v>
      </c>
      <c r="J19" s="30"/>
      <c r="K19" s="31">
        <f t="shared" si="2"/>
        <v>0</v>
      </c>
      <c r="L19" s="38">
        <v>0</v>
      </c>
      <c r="M19" s="31">
        <f>IF(K19&lt;0,0,K19)</f>
        <v>0</v>
      </c>
      <c r="N19" s="30"/>
    </row>
    <row r="20" spans="1:14" ht="12.75">
      <c r="A20" s="30">
        <v>16</v>
      </c>
      <c r="B20" s="26">
        <v>20908</v>
      </c>
      <c r="C20" s="26" t="s">
        <v>194</v>
      </c>
      <c r="D20" s="26" t="s">
        <v>34</v>
      </c>
      <c r="E20" s="26">
        <v>187</v>
      </c>
      <c r="F20" s="26">
        <f t="shared" si="0"/>
        <v>60</v>
      </c>
      <c r="G20" s="30">
        <v>1300</v>
      </c>
      <c r="H20" s="26">
        <f t="shared" si="1"/>
        <v>1360</v>
      </c>
      <c r="I20" s="26" t="s">
        <v>384</v>
      </c>
      <c r="J20" s="30"/>
      <c r="K20" s="31">
        <f t="shared" si="2"/>
        <v>9.75</v>
      </c>
      <c r="L20" s="38">
        <v>10</v>
      </c>
      <c r="M20" s="31">
        <f>IF(K20&gt;38,38,K20)</f>
        <v>9.75</v>
      </c>
      <c r="N20" s="30"/>
    </row>
    <row r="21" spans="1:14" ht="12.75">
      <c r="A21" s="30">
        <v>17</v>
      </c>
      <c r="B21" s="38">
        <v>24001</v>
      </c>
      <c r="C21" s="38" t="s">
        <v>380</v>
      </c>
      <c r="D21" s="38" t="s">
        <v>19</v>
      </c>
      <c r="E21" s="38">
        <v>185</v>
      </c>
      <c r="F21" s="30">
        <f t="shared" si="0"/>
        <v>66</v>
      </c>
      <c r="G21" s="38">
        <v>1286</v>
      </c>
      <c r="H21" s="30">
        <f t="shared" si="1"/>
        <v>1352</v>
      </c>
      <c r="I21" s="26" t="s">
        <v>384</v>
      </c>
      <c r="J21" s="26" t="s">
        <v>298</v>
      </c>
      <c r="K21" s="31">
        <f t="shared" si="2"/>
        <v>11.25</v>
      </c>
      <c r="L21" s="38">
        <v>11</v>
      </c>
      <c r="M21" s="31">
        <f>IF(K21&gt;38,38,K21)</f>
        <v>11.25</v>
      </c>
      <c r="N21" s="30"/>
    </row>
    <row r="22" spans="1:14" ht="12.75">
      <c r="A22" s="30">
        <v>18</v>
      </c>
      <c r="B22" s="26">
        <v>1169</v>
      </c>
      <c r="C22" s="26" t="s">
        <v>22</v>
      </c>
      <c r="D22" t="s">
        <v>12</v>
      </c>
      <c r="E22" s="26">
        <v>198</v>
      </c>
      <c r="F22" s="30">
        <f t="shared" si="0"/>
        <v>12</v>
      </c>
      <c r="G22" s="26">
        <v>1338</v>
      </c>
      <c r="H22" s="26">
        <f t="shared" si="1"/>
        <v>1350</v>
      </c>
      <c r="I22" s="26" t="s">
        <v>384</v>
      </c>
      <c r="J22" s="26"/>
      <c r="K22" s="27">
        <f t="shared" si="2"/>
        <v>1.5</v>
      </c>
      <c r="L22" s="38">
        <v>2</v>
      </c>
      <c r="M22" s="27">
        <f>IF(K22&gt;38,38,K22)</f>
        <v>1.5</v>
      </c>
      <c r="N22" s="30"/>
    </row>
    <row r="23" spans="1:14" ht="12.75">
      <c r="A23" s="30">
        <v>19</v>
      </c>
      <c r="B23" s="30">
        <v>17279</v>
      </c>
      <c r="C23" s="30" t="s">
        <v>251</v>
      </c>
      <c r="D23" s="30" t="s">
        <v>57</v>
      </c>
      <c r="E23" s="38">
        <v>195</v>
      </c>
      <c r="F23" s="30">
        <f t="shared" si="0"/>
        <v>24</v>
      </c>
      <c r="G23" s="30">
        <v>1323</v>
      </c>
      <c r="H23" s="30">
        <f t="shared" si="1"/>
        <v>1347</v>
      </c>
      <c r="I23" s="26" t="s">
        <v>384</v>
      </c>
      <c r="J23" s="30"/>
      <c r="K23" s="31">
        <f t="shared" si="2"/>
        <v>3.75</v>
      </c>
      <c r="L23" s="30">
        <v>4</v>
      </c>
      <c r="M23" s="31">
        <f>IF(K23&lt;0,0,K23)</f>
        <v>3.75</v>
      </c>
      <c r="N23" s="30"/>
    </row>
    <row r="24" spans="1:14" ht="12.75">
      <c r="A24" s="30">
        <v>20</v>
      </c>
      <c r="B24" s="30">
        <v>17085</v>
      </c>
      <c r="C24" s="30" t="s">
        <v>37</v>
      </c>
      <c r="D24" s="30" t="s">
        <v>14</v>
      </c>
      <c r="E24" s="38">
        <v>178</v>
      </c>
      <c r="F24" s="30">
        <f t="shared" si="0"/>
        <v>102</v>
      </c>
      <c r="G24" s="30">
        <v>1241</v>
      </c>
      <c r="H24" s="30">
        <f t="shared" si="1"/>
        <v>1343</v>
      </c>
      <c r="I24" s="26" t="s">
        <v>384</v>
      </c>
      <c r="J24" s="30"/>
      <c r="K24" s="31">
        <f t="shared" si="2"/>
        <v>16.5</v>
      </c>
      <c r="L24" s="38">
        <v>17</v>
      </c>
      <c r="M24" s="31">
        <f>IF(K24&lt;0,0,K24)</f>
        <v>16.5</v>
      </c>
      <c r="N24" s="30"/>
    </row>
    <row r="25" spans="1:14" ht="12.75">
      <c r="A25" s="30">
        <v>21</v>
      </c>
      <c r="B25" s="38">
        <v>23274</v>
      </c>
      <c r="C25" s="38" t="s">
        <v>343</v>
      </c>
      <c r="D25" s="38" t="s">
        <v>19</v>
      </c>
      <c r="E25" s="38">
        <v>189</v>
      </c>
      <c r="F25" s="30">
        <f t="shared" si="0"/>
        <v>48</v>
      </c>
      <c r="G25" s="30">
        <v>1278</v>
      </c>
      <c r="H25" s="30">
        <f t="shared" si="1"/>
        <v>1326</v>
      </c>
      <c r="I25" s="26" t="s">
        <v>384</v>
      </c>
      <c r="J25" s="30"/>
      <c r="K25" s="31">
        <f t="shared" si="2"/>
        <v>8.25</v>
      </c>
      <c r="L25" s="38">
        <v>8</v>
      </c>
      <c r="M25" s="31">
        <f>IF(K25&gt;38,38,K25)</f>
        <v>8.25</v>
      </c>
      <c r="N25" s="30"/>
    </row>
    <row r="26" spans="1:14" ht="12.75">
      <c r="A26" s="30">
        <v>22</v>
      </c>
      <c r="B26" s="30">
        <v>21553</v>
      </c>
      <c r="C26" s="30" t="s">
        <v>200</v>
      </c>
      <c r="D26" s="30" t="s">
        <v>24</v>
      </c>
      <c r="E26" s="30">
        <v>184</v>
      </c>
      <c r="F26" s="30">
        <f t="shared" si="0"/>
        <v>72</v>
      </c>
      <c r="G26" s="30">
        <v>1236</v>
      </c>
      <c r="H26" s="30">
        <f t="shared" si="1"/>
        <v>1308</v>
      </c>
      <c r="I26" s="26" t="s">
        <v>384</v>
      </c>
      <c r="J26" s="30"/>
      <c r="K26" s="31">
        <f t="shared" si="2"/>
        <v>12</v>
      </c>
      <c r="L26" s="38">
        <v>12</v>
      </c>
      <c r="M26" s="31">
        <f>IF(K26&gt;38,38,K26)</f>
        <v>12</v>
      </c>
      <c r="N26" s="30"/>
    </row>
    <row r="27" spans="1:14" ht="12.75">
      <c r="A27" s="30">
        <v>23</v>
      </c>
      <c r="B27" s="30">
        <v>17161</v>
      </c>
      <c r="C27" s="30" t="s">
        <v>41</v>
      </c>
      <c r="D27" s="30" t="s">
        <v>14</v>
      </c>
      <c r="E27" s="38">
        <v>187</v>
      </c>
      <c r="F27" s="30">
        <f t="shared" si="0"/>
        <v>60</v>
      </c>
      <c r="G27" s="30">
        <v>1243</v>
      </c>
      <c r="H27" s="30">
        <f t="shared" si="1"/>
        <v>1303</v>
      </c>
      <c r="I27" s="26" t="s">
        <v>384</v>
      </c>
      <c r="J27" s="30"/>
      <c r="K27" s="31">
        <f t="shared" si="2"/>
        <v>9.75</v>
      </c>
      <c r="L27" s="38">
        <v>10</v>
      </c>
      <c r="M27" s="31">
        <f>IF(K27&gt;38,38,K27)</f>
        <v>9.75</v>
      </c>
      <c r="N27" s="30"/>
    </row>
    <row r="28" spans="1:14" ht="12.75">
      <c r="A28" s="30">
        <v>24</v>
      </c>
      <c r="B28" s="30">
        <v>21088</v>
      </c>
      <c r="C28" s="30" t="s">
        <v>26</v>
      </c>
      <c r="D28" s="30" t="s">
        <v>24</v>
      </c>
      <c r="E28" s="38">
        <v>189</v>
      </c>
      <c r="F28" s="30">
        <f t="shared" si="0"/>
        <v>48</v>
      </c>
      <c r="G28" s="26">
        <v>1251</v>
      </c>
      <c r="H28" s="30">
        <f t="shared" si="1"/>
        <v>1299</v>
      </c>
      <c r="I28" s="26" t="s">
        <v>384</v>
      </c>
      <c r="J28" s="30"/>
      <c r="K28" s="31">
        <f t="shared" si="2"/>
        <v>8.25</v>
      </c>
      <c r="L28" s="38">
        <v>8</v>
      </c>
      <c r="M28" s="31">
        <f>IF(K28&lt;0,0,K28)</f>
        <v>8.25</v>
      </c>
      <c r="N28" s="30"/>
    </row>
    <row r="29" spans="1:14" ht="12.75">
      <c r="A29" s="30">
        <v>25</v>
      </c>
      <c r="B29" s="30">
        <v>17038</v>
      </c>
      <c r="C29" s="30" t="s">
        <v>13</v>
      </c>
      <c r="D29" s="30" t="s">
        <v>12</v>
      </c>
      <c r="E29" s="38">
        <v>193</v>
      </c>
      <c r="F29" s="30">
        <f t="shared" si="0"/>
        <v>30</v>
      </c>
      <c r="G29" s="30">
        <v>1257</v>
      </c>
      <c r="H29" s="30">
        <f t="shared" si="1"/>
        <v>1287</v>
      </c>
      <c r="I29" s="26" t="s">
        <v>384</v>
      </c>
      <c r="J29" s="30"/>
      <c r="K29" s="31">
        <f t="shared" si="2"/>
        <v>5.25</v>
      </c>
      <c r="L29" s="38">
        <v>5</v>
      </c>
      <c r="M29" s="31">
        <f aca="true" t="shared" si="3" ref="M29:M34">IF(K29&gt;38,38,K29)</f>
        <v>5.25</v>
      </c>
      <c r="N29" s="30"/>
    </row>
    <row r="30" spans="1:14" ht="12.75">
      <c r="A30" s="30">
        <v>26</v>
      </c>
      <c r="B30" s="30">
        <v>21177</v>
      </c>
      <c r="C30" s="30" t="s">
        <v>234</v>
      </c>
      <c r="D30" s="30" t="s">
        <v>24</v>
      </c>
      <c r="E30" s="30">
        <v>188</v>
      </c>
      <c r="F30" s="30">
        <f t="shared" si="0"/>
        <v>54</v>
      </c>
      <c r="G30" s="30">
        <v>1228</v>
      </c>
      <c r="H30" s="30">
        <f t="shared" si="1"/>
        <v>1282</v>
      </c>
      <c r="I30" s="26" t="s">
        <v>384</v>
      </c>
      <c r="J30" s="30"/>
      <c r="K30" s="31">
        <f t="shared" si="2"/>
        <v>9</v>
      </c>
      <c r="L30" s="38">
        <v>9</v>
      </c>
      <c r="M30" s="31">
        <f t="shared" si="3"/>
        <v>9</v>
      </c>
      <c r="N30" s="30"/>
    </row>
    <row r="31" spans="1:14" ht="12.75">
      <c r="A31" s="30">
        <v>27</v>
      </c>
      <c r="B31" s="30">
        <v>22637</v>
      </c>
      <c r="C31" s="30" t="s">
        <v>150</v>
      </c>
      <c r="D31" s="30" t="s">
        <v>12</v>
      </c>
      <c r="E31" s="38">
        <v>192</v>
      </c>
      <c r="F31" s="30">
        <f t="shared" si="0"/>
        <v>36</v>
      </c>
      <c r="G31" s="30">
        <v>1245</v>
      </c>
      <c r="H31" s="30">
        <f t="shared" si="1"/>
        <v>1281</v>
      </c>
      <c r="I31" s="26" t="s">
        <v>384</v>
      </c>
      <c r="J31" s="30"/>
      <c r="K31" s="31">
        <f t="shared" si="2"/>
        <v>6</v>
      </c>
      <c r="L31" s="38">
        <v>6</v>
      </c>
      <c r="M31" s="31">
        <f t="shared" si="3"/>
        <v>6</v>
      </c>
      <c r="N31" s="30"/>
    </row>
    <row r="32" spans="1:14" ht="12.75">
      <c r="A32" s="30">
        <v>28</v>
      </c>
      <c r="B32" s="26">
        <v>1058</v>
      </c>
      <c r="C32" s="26" t="s">
        <v>40</v>
      </c>
      <c r="D32" s="26" t="s">
        <v>24</v>
      </c>
      <c r="E32" s="26">
        <v>190</v>
      </c>
      <c r="F32" s="30">
        <f t="shared" si="0"/>
        <v>48</v>
      </c>
      <c r="G32" s="26">
        <v>1225</v>
      </c>
      <c r="H32" s="26">
        <f t="shared" si="1"/>
        <v>1273</v>
      </c>
      <c r="I32" s="26" t="s">
        <v>384</v>
      </c>
      <c r="J32" s="26"/>
      <c r="K32" s="27">
        <f t="shared" si="2"/>
        <v>7.5</v>
      </c>
      <c r="L32" s="38">
        <v>8</v>
      </c>
      <c r="M32" s="27">
        <f t="shared" si="3"/>
        <v>7.5</v>
      </c>
      <c r="N32" s="30"/>
    </row>
    <row r="33" spans="1:14" ht="12.75">
      <c r="A33" s="30">
        <v>29</v>
      </c>
      <c r="B33" s="30">
        <v>21342</v>
      </c>
      <c r="C33" s="30" t="s">
        <v>135</v>
      </c>
      <c r="D33" s="30" t="s">
        <v>12</v>
      </c>
      <c r="E33" s="38">
        <v>170</v>
      </c>
      <c r="F33" s="30">
        <f t="shared" si="0"/>
        <v>138</v>
      </c>
      <c r="G33" s="30">
        <v>1124</v>
      </c>
      <c r="H33" s="30">
        <f t="shared" si="1"/>
        <v>1262</v>
      </c>
      <c r="I33" s="26" t="s">
        <v>384</v>
      </c>
      <c r="J33" s="30" t="s">
        <v>298</v>
      </c>
      <c r="K33" s="31">
        <f t="shared" si="2"/>
        <v>22.5</v>
      </c>
      <c r="L33" s="38">
        <v>23</v>
      </c>
      <c r="M33" s="31">
        <f t="shared" si="3"/>
        <v>22.5</v>
      </c>
      <c r="N33" s="30"/>
    </row>
    <row r="34" spans="1:14" ht="12.75">
      <c r="A34" s="30">
        <v>30</v>
      </c>
      <c r="B34" s="30">
        <v>22286</v>
      </c>
      <c r="C34" s="30" t="s">
        <v>145</v>
      </c>
      <c r="D34" s="30" t="s">
        <v>57</v>
      </c>
      <c r="E34" s="38">
        <v>176</v>
      </c>
      <c r="F34" s="30">
        <f t="shared" si="0"/>
        <v>108</v>
      </c>
      <c r="G34" s="26">
        <v>1149</v>
      </c>
      <c r="H34" s="30">
        <f t="shared" si="1"/>
        <v>1257</v>
      </c>
      <c r="I34" s="26" t="s">
        <v>384</v>
      </c>
      <c r="J34" s="30"/>
      <c r="K34" s="31">
        <f t="shared" si="2"/>
        <v>18</v>
      </c>
      <c r="L34" s="38">
        <v>18</v>
      </c>
      <c r="M34" s="31">
        <f t="shared" si="3"/>
        <v>18</v>
      </c>
      <c r="N34" s="30"/>
    </row>
    <row r="35" spans="1:14" ht="12.75">
      <c r="A35" s="30">
        <v>31</v>
      </c>
      <c r="B35" s="30">
        <v>17116</v>
      </c>
      <c r="C35" s="30" t="s">
        <v>30</v>
      </c>
      <c r="D35" s="30" t="s">
        <v>17</v>
      </c>
      <c r="E35" s="38">
        <v>203</v>
      </c>
      <c r="F35" s="30">
        <f t="shared" si="0"/>
        <v>0</v>
      </c>
      <c r="G35" s="30">
        <v>1249</v>
      </c>
      <c r="H35" s="30">
        <f t="shared" si="1"/>
        <v>1249</v>
      </c>
      <c r="I35" s="26" t="s">
        <v>384</v>
      </c>
      <c r="J35" s="30"/>
      <c r="K35" s="31">
        <f t="shared" si="2"/>
        <v>-2.25</v>
      </c>
      <c r="L35" s="38">
        <v>0</v>
      </c>
      <c r="M35" s="31">
        <f>IF(K35&lt;0,0,K35)</f>
        <v>0</v>
      </c>
      <c r="N35" s="30"/>
    </row>
    <row r="36" spans="1:14" ht="12.75">
      <c r="A36" s="30">
        <v>32</v>
      </c>
      <c r="B36" s="30">
        <v>21736</v>
      </c>
      <c r="C36" s="30" t="s">
        <v>182</v>
      </c>
      <c r="D36" s="30" t="s">
        <v>24</v>
      </c>
      <c r="E36" s="30">
        <v>191</v>
      </c>
      <c r="F36" s="30">
        <f t="shared" si="0"/>
        <v>42</v>
      </c>
      <c r="G36" s="30">
        <v>1201</v>
      </c>
      <c r="H36" s="30">
        <f t="shared" si="1"/>
        <v>1243</v>
      </c>
      <c r="I36" s="26" t="s">
        <v>384</v>
      </c>
      <c r="J36" s="30"/>
      <c r="K36" s="31">
        <f t="shared" si="2"/>
        <v>6.75</v>
      </c>
      <c r="L36" s="38">
        <v>7</v>
      </c>
      <c r="M36" s="31">
        <f>IF(K36&gt;38,38,K36)</f>
        <v>6.75</v>
      </c>
      <c r="N36" s="30"/>
    </row>
    <row r="37" spans="1:14" ht="12.75">
      <c r="A37" s="30">
        <v>33</v>
      </c>
      <c r="B37" s="38">
        <v>23304</v>
      </c>
      <c r="C37" s="38" t="s">
        <v>349</v>
      </c>
      <c r="D37" s="38" t="s">
        <v>17</v>
      </c>
      <c r="E37" s="38">
        <v>178</v>
      </c>
      <c r="F37" s="30">
        <f t="shared" si="0"/>
        <v>102</v>
      </c>
      <c r="G37" s="26">
        <v>1140</v>
      </c>
      <c r="H37" s="30">
        <f t="shared" si="1"/>
        <v>1242</v>
      </c>
      <c r="I37" s="26" t="s">
        <v>384</v>
      </c>
      <c r="J37" s="26"/>
      <c r="K37" s="31">
        <f t="shared" si="2"/>
        <v>16.5</v>
      </c>
      <c r="L37" s="38">
        <v>17</v>
      </c>
      <c r="M37" s="31">
        <f>IF(K37&gt;38,38,K37)</f>
        <v>16.5</v>
      </c>
      <c r="N37" s="30"/>
    </row>
    <row r="38" spans="1:14" ht="12.75">
      <c r="A38" s="30">
        <v>34</v>
      </c>
      <c r="B38" s="26">
        <v>17312</v>
      </c>
      <c r="C38" s="26" t="s">
        <v>20</v>
      </c>
      <c r="D38" s="26" t="s">
        <v>17</v>
      </c>
      <c r="E38" s="38">
        <v>192</v>
      </c>
      <c r="F38" s="30">
        <f t="shared" si="0"/>
        <v>36</v>
      </c>
      <c r="G38" s="26">
        <v>1200</v>
      </c>
      <c r="H38" s="30">
        <f t="shared" si="1"/>
        <v>1236</v>
      </c>
      <c r="I38" s="26" t="s">
        <v>384</v>
      </c>
      <c r="J38" s="30"/>
      <c r="K38" s="31">
        <f t="shared" si="2"/>
        <v>6</v>
      </c>
      <c r="L38" s="38">
        <v>6</v>
      </c>
      <c r="M38" s="31">
        <f>IF(K38&gt;38,38,K38)</f>
        <v>6</v>
      </c>
      <c r="N38" s="30"/>
    </row>
    <row r="39" spans="1:14" ht="12.75">
      <c r="A39" s="30">
        <v>35</v>
      </c>
      <c r="B39" s="30">
        <v>21089</v>
      </c>
      <c r="C39" s="30" t="s">
        <v>25</v>
      </c>
      <c r="D39" s="30" t="s">
        <v>19</v>
      </c>
      <c r="E39" s="38">
        <v>176</v>
      </c>
      <c r="F39" s="30">
        <f t="shared" si="0"/>
        <v>108</v>
      </c>
      <c r="G39" s="30">
        <v>1110</v>
      </c>
      <c r="H39" s="30">
        <f t="shared" si="1"/>
        <v>1218</v>
      </c>
      <c r="I39" s="26" t="s">
        <v>384</v>
      </c>
      <c r="J39" s="30"/>
      <c r="K39" s="31">
        <f t="shared" si="2"/>
        <v>18</v>
      </c>
      <c r="L39" s="38">
        <v>18</v>
      </c>
      <c r="M39" s="31">
        <f>IF(K39&lt;0,0,K39)</f>
        <v>18</v>
      </c>
      <c r="N39" s="30"/>
    </row>
    <row r="40" spans="1:14" ht="12.75">
      <c r="A40" s="30">
        <v>36</v>
      </c>
      <c r="B40" s="30">
        <v>22285</v>
      </c>
      <c r="C40" s="30" t="s">
        <v>185</v>
      </c>
      <c r="D40" s="30" t="s">
        <v>12</v>
      </c>
      <c r="E40" s="38">
        <v>165</v>
      </c>
      <c r="F40" s="30">
        <f t="shared" si="0"/>
        <v>156</v>
      </c>
      <c r="G40" s="30">
        <v>1040</v>
      </c>
      <c r="H40" s="30">
        <f t="shared" si="1"/>
        <v>1196</v>
      </c>
      <c r="I40" s="26" t="s">
        <v>384</v>
      </c>
      <c r="J40" s="30"/>
      <c r="K40" s="31">
        <f t="shared" si="2"/>
        <v>26.25</v>
      </c>
      <c r="L40" s="38">
        <v>26</v>
      </c>
      <c r="M40" s="31">
        <f>IF(K40&gt;38,38,K40)</f>
        <v>26.25</v>
      </c>
      <c r="N40" s="30"/>
    </row>
    <row r="41" spans="1:14" ht="12.75">
      <c r="A41" s="30">
        <v>37</v>
      </c>
      <c r="B41" s="38">
        <v>23345</v>
      </c>
      <c r="C41" s="38" t="s">
        <v>352</v>
      </c>
      <c r="D41" s="38" t="s">
        <v>19</v>
      </c>
      <c r="E41" s="38">
        <v>161</v>
      </c>
      <c r="F41" s="30">
        <f t="shared" si="0"/>
        <v>174</v>
      </c>
      <c r="G41" s="38">
        <v>1020</v>
      </c>
      <c r="H41" s="30">
        <f t="shared" si="1"/>
        <v>1194</v>
      </c>
      <c r="I41" s="26" t="s">
        <v>384</v>
      </c>
      <c r="J41" s="30"/>
      <c r="K41" s="31">
        <f t="shared" si="2"/>
        <v>29.25</v>
      </c>
      <c r="L41" s="38">
        <v>29</v>
      </c>
      <c r="M41" s="31">
        <f>IF(K41&gt;38,38,K41)</f>
        <v>29.25</v>
      </c>
      <c r="N41" s="30"/>
    </row>
    <row r="42" spans="1:14" ht="12.75">
      <c r="A42" s="30">
        <v>38</v>
      </c>
      <c r="B42" s="30">
        <v>20234</v>
      </c>
      <c r="C42" s="30" t="s">
        <v>173</v>
      </c>
      <c r="D42" s="30" t="s">
        <v>34</v>
      </c>
      <c r="E42" s="38">
        <v>184</v>
      </c>
      <c r="F42" s="30">
        <f t="shared" si="0"/>
        <v>72</v>
      </c>
      <c r="G42" s="30">
        <v>1120</v>
      </c>
      <c r="H42" s="30">
        <f t="shared" si="1"/>
        <v>1192</v>
      </c>
      <c r="I42" s="26" t="s">
        <v>384</v>
      </c>
      <c r="J42" s="30"/>
      <c r="K42" s="31">
        <f t="shared" si="2"/>
        <v>12</v>
      </c>
      <c r="L42" s="38">
        <v>12</v>
      </c>
      <c r="M42" s="31">
        <f>IF(K42&gt;38,38,K42)</f>
        <v>12</v>
      </c>
      <c r="N42" s="30"/>
    </row>
    <row r="43" spans="1:14" ht="12.75">
      <c r="A43" s="30">
        <v>39</v>
      </c>
      <c r="B43" s="30">
        <v>21257</v>
      </c>
      <c r="C43" s="30" t="s">
        <v>32</v>
      </c>
      <c r="D43" s="30" t="s">
        <v>19</v>
      </c>
      <c r="E43" s="38">
        <v>180</v>
      </c>
      <c r="F43" s="30">
        <f t="shared" si="0"/>
        <v>90</v>
      </c>
      <c r="G43" s="30">
        <v>1085</v>
      </c>
      <c r="H43" s="30">
        <f t="shared" si="1"/>
        <v>1175</v>
      </c>
      <c r="I43" s="26" t="s">
        <v>384</v>
      </c>
      <c r="J43" s="30"/>
      <c r="K43" s="31">
        <f t="shared" si="2"/>
        <v>15</v>
      </c>
      <c r="L43" s="38">
        <v>15</v>
      </c>
      <c r="M43" s="31">
        <f>IF(K43&lt;0,0,K43)</f>
        <v>15</v>
      </c>
      <c r="N43" s="30"/>
    </row>
    <row r="44" spans="1:14" ht="12.75">
      <c r="A44" s="30">
        <v>40</v>
      </c>
      <c r="B44" s="30">
        <v>22276</v>
      </c>
      <c r="C44" s="30" t="s">
        <v>67</v>
      </c>
      <c r="D44" s="30" t="s">
        <v>24</v>
      </c>
      <c r="E44" s="38">
        <v>167</v>
      </c>
      <c r="F44" s="30">
        <f t="shared" si="0"/>
        <v>150</v>
      </c>
      <c r="G44" s="30">
        <v>1006</v>
      </c>
      <c r="H44" s="30">
        <f t="shared" si="1"/>
        <v>1156</v>
      </c>
      <c r="I44" s="26" t="s">
        <v>384</v>
      </c>
      <c r="J44" s="30"/>
      <c r="K44" s="31">
        <f t="shared" si="2"/>
        <v>24.75</v>
      </c>
      <c r="L44" s="38">
        <v>25</v>
      </c>
      <c r="M44" s="31">
        <f>IF(K44&gt;38,38,K44)</f>
        <v>24.75</v>
      </c>
      <c r="N44" s="30"/>
    </row>
    <row r="45" spans="1:14" ht="12.75">
      <c r="A45" s="30">
        <v>41</v>
      </c>
      <c r="B45" s="30">
        <v>21960</v>
      </c>
      <c r="C45" s="30" t="s">
        <v>154</v>
      </c>
      <c r="D45" s="30" t="s">
        <v>57</v>
      </c>
      <c r="E45" s="30">
        <v>176</v>
      </c>
      <c r="F45" s="30">
        <f t="shared" si="0"/>
        <v>108</v>
      </c>
      <c r="G45" s="30">
        <v>1003</v>
      </c>
      <c r="H45" s="30">
        <f t="shared" si="1"/>
        <v>1111</v>
      </c>
      <c r="I45" s="26" t="s">
        <v>384</v>
      </c>
      <c r="J45" s="30"/>
      <c r="K45" s="31">
        <f t="shared" si="2"/>
        <v>18</v>
      </c>
      <c r="L45" s="38">
        <v>18</v>
      </c>
      <c r="M45" s="31">
        <f>IF(K45&gt;38,38,K45)</f>
        <v>18</v>
      </c>
      <c r="N45" s="30"/>
    </row>
    <row r="46" spans="1:14" ht="12.75">
      <c r="A46" s="30">
        <v>42</v>
      </c>
      <c r="B46" s="30">
        <v>22273</v>
      </c>
      <c r="C46" s="30" t="s">
        <v>111</v>
      </c>
      <c r="D46" s="30" t="s">
        <v>24</v>
      </c>
      <c r="E46" s="38">
        <v>186</v>
      </c>
      <c r="F46" s="26">
        <f t="shared" si="0"/>
        <v>66</v>
      </c>
      <c r="G46" s="30">
        <v>1038</v>
      </c>
      <c r="H46" s="30">
        <f t="shared" si="1"/>
        <v>1104</v>
      </c>
      <c r="I46" s="26" t="s">
        <v>384</v>
      </c>
      <c r="J46" s="30"/>
      <c r="K46" s="31">
        <f t="shared" si="2"/>
        <v>10.5</v>
      </c>
      <c r="L46" s="38">
        <v>11</v>
      </c>
      <c r="M46" s="31">
        <f>IF(K46&gt;38,38,K46)</f>
        <v>10.5</v>
      </c>
      <c r="N46" s="30"/>
    </row>
    <row r="47" spans="1:14" ht="12.75">
      <c r="A47" s="30">
        <v>43</v>
      </c>
      <c r="B47" s="30">
        <v>21703</v>
      </c>
      <c r="C47" s="26" t="s">
        <v>475</v>
      </c>
      <c r="D47" s="30" t="s">
        <v>19</v>
      </c>
      <c r="E47" s="30">
        <v>187</v>
      </c>
      <c r="F47" s="30">
        <f t="shared" si="0"/>
        <v>60</v>
      </c>
      <c r="G47" s="26">
        <v>988</v>
      </c>
      <c r="H47" s="30">
        <f t="shared" si="1"/>
        <v>1048</v>
      </c>
      <c r="I47" s="26" t="s">
        <v>384</v>
      </c>
      <c r="J47" s="30"/>
      <c r="K47" s="31">
        <f t="shared" si="2"/>
        <v>9.75</v>
      </c>
      <c r="L47" s="38">
        <v>10</v>
      </c>
      <c r="M47" s="31">
        <f>IF(K47&gt;38,38,K47)</f>
        <v>9.75</v>
      </c>
      <c r="N47" s="30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140625" style="0" customWidth="1"/>
    <col min="2" max="2" width="7.421875" style="0" customWidth="1"/>
    <col min="3" max="3" width="20.140625" style="0" customWidth="1"/>
    <col min="4" max="4" width="10.7109375" style="0" customWidth="1"/>
    <col min="5" max="5" width="7.57421875" style="0" customWidth="1"/>
    <col min="6" max="6" width="9.140625" style="0" customWidth="1"/>
    <col min="7" max="7" width="7.421875" style="0" customWidth="1"/>
  </cols>
  <sheetData>
    <row r="1" ht="20.25">
      <c r="A1" s="5" t="s">
        <v>504</v>
      </c>
    </row>
    <row r="3" spans="1:12" ht="12.7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299</v>
      </c>
      <c r="J3" t="s">
        <v>8</v>
      </c>
      <c r="K3" t="s">
        <v>9</v>
      </c>
      <c r="L3" t="s">
        <v>10</v>
      </c>
    </row>
    <row r="4" spans="1:12" ht="12.75">
      <c r="A4" s="30">
        <v>1</v>
      </c>
      <c r="B4" s="26">
        <v>24409</v>
      </c>
      <c r="C4" s="26" t="s">
        <v>500</v>
      </c>
      <c r="D4" s="26" t="s">
        <v>17</v>
      </c>
      <c r="E4" s="38">
        <v>141</v>
      </c>
      <c r="F4" s="30">
        <f aca="true" t="shared" si="0" ref="F4:F35">K4*6</f>
        <v>228</v>
      </c>
      <c r="G4" s="30">
        <v>1291</v>
      </c>
      <c r="H4" s="30">
        <f aca="true" t="shared" si="1" ref="H4:H35">F4+G4</f>
        <v>1519</v>
      </c>
      <c r="I4" s="30"/>
      <c r="J4" s="31">
        <f aca="true" t="shared" si="2" ref="J4:J35">(200-E4)*(75/100)</f>
        <v>44.25</v>
      </c>
      <c r="K4" s="38">
        <v>38</v>
      </c>
      <c r="L4" s="31">
        <f>IF(J4&gt;38,38,J4)</f>
        <v>38</v>
      </c>
    </row>
    <row r="5" spans="1:12" ht="12.75">
      <c r="A5" s="30">
        <v>2</v>
      </c>
      <c r="B5" s="30">
        <v>17313</v>
      </c>
      <c r="C5" s="30" t="s">
        <v>43</v>
      </c>
      <c r="D5" s="30" t="s">
        <v>12</v>
      </c>
      <c r="E5" s="38">
        <v>212</v>
      </c>
      <c r="F5" s="30">
        <f t="shared" si="0"/>
        <v>0</v>
      </c>
      <c r="G5" s="26">
        <v>1510</v>
      </c>
      <c r="H5" s="30">
        <f t="shared" si="1"/>
        <v>1510</v>
      </c>
      <c r="I5" s="30"/>
      <c r="J5" s="31">
        <f t="shared" si="2"/>
        <v>-9</v>
      </c>
      <c r="K5" s="38">
        <v>0</v>
      </c>
      <c r="L5" s="31">
        <f>IF(J5&lt;0,0,J5)</f>
        <v>0</v>
      </c>
    </row>
    <row r="6" spans="1:12" ht="12.75">
      <c r="A6" s="30">
        <v>3</v>
      </c>
      <c r="B6" s="30">
        <v>20304</v>
      </c>
      <c r="C6" s="30" t="s">
        <v>16</v>
      </c>
      <c r="D6" s="30" t="s">
        <v>17</v>
      </c>
      <c r="E6" s="38">
        <v>208</v>
      </c>
      <c r="F6" s="30">
        <f t="shared" si="0"/>
        <v>0</v>
      </c>
      <c r="G6" s="30">
        <v>1493</v>
      </c>
      <c r="H6" s="30">
        <f t="shared" si="1"/>
        <v>1493</v>
      </c>
      <c r="I6" s="30"/>
      <c r="J6" s="31">
        <f t="shared" si="2"/>
        <v>-6</v>
      </c>
      <c r="K6" s="38">
        <v>0</v>
      </c>
      <c r="L6" s="31">
        <f>IF(J6&lt;0,0,J6)</f>
        <v>0</v>
      </c>
    </row>
    <row r="7" spans="1:12" ht="12.75">
      <c r="A7" s="30">
        <v>4</v>
      </c>
      <c r="B7" s="30">
        <v>22263</v>
      </c>
      <c r="C7" s="30" t="s">
        <v>228</v>
      </c>
      <c r="D7" s="30" t="s">
        <v>24</v>
      </c>
      <c r="E7" s="38">
        <v>208</v>
      </c>
      <c r="F7" s="30">
        <f t="shared" si="0"/>
        <v>0</v>
      </c>
      <c r="G7" s="30">
        <v>1467</v>
      </c>
      <c r="H7" s="30">
        <f t="shared" si="1"/>
        <v>1467</v>
      </c>
      <c r="I7" s="30"/>
      <c r="J7" s="31">
        <f t="shared" si="2"/>
        <v>-6</v>
      </c>
      <c r="K7" s="38">
        <v>0</v>
      </c>
      <c r="L7" s="31">
        <f>IF(J7&lt;0,0,J7)</f>
        <v>0</v>
      </c>
    </row>
    <row r="8" spans="1:12" ht="12.75">
      <c r="A8" s="30">
        <v>5</v>
      </c>
      <c r="B8" s="30">
        <v>17103</v>
      </c>
      <c r="C8" s="30" t="s">
        <v>21</v>
      </c>
      <c r="D8" s="30" t="s">
        <v>12</v>
      </c>
      <c r="E8" s="38">
        <v>215</v>
      </c>
      <c r="F8" s="30">
        <f t="shared" si="0"/>
        <v>0</v>
      </c>
      <c r="G8" s="26">
        <v>1435</v>
      </c>
      <c r="H8" s="30">
        <f t="shared" si="1"/>
        <v>1435</v>
      </c>
      <c r="I8" s="30"/>
      <c r="J8" s="31">
        <f t="shared" si="2"/>
        <v>-11.25</v>
      </c>
      <c r="K8" s="38">
        <v>0</v>
      </c>
      <c r="L8" s="31">
        <f>IF(J8&gt;38,38,J8)</f>
        <v>-11.25</v>
      </c>
    </row>
    <row r="9" spans="1:12" ht="12.75">
      <c r="A9" s="30">
        <v>6</v>
      </c>
      <c r="B9" s="30">
        <v>17147</v>
      </c>
      <c r="C9" s="30" t="s">
        <v>11</v>
      </c>
      <c r="D9" s="30" t="s">
        <v>12</v>
      </c>
      <c r="E9" s="38">
        <v>220</v>
      </c>
      <c r="F9" s="30">
        <f t="shared" si="0"/>
        <v>0</v>
      </c>
      <c r="G9" s="26">
        <v>1426</v>
      </c>
      <c r="H9" s="30">
        <f t="shared" si="1"/>
        <v>1426</v>
      </c>
      <c r="I9" s="30"/>
      <c r="J9" s="31">
        <f t="shared" si="2"/>
        <v>-15</v>
      </c>
      <c r="K9" s="38">
        <v>0</v>
      </c>
      <c r="L9" s="31">
        <f>IF(J9&gt;38,38,J9)</f>
        <v>-15</v>
      </c>
    </row>
    <row r="10" spans="1:12" ht="12.75">
      <c r="A10" s="30">
        <v>7</v>
      </c>
      <c r="B10" s="26">
        <v>19585</v>
      </c>
      <c r="C10" s="26" t="s">
        <v>421</v>
      </c>
      <c r="D10" s="26" t="s">
        <v>17</v>
      </c>
      <c r="E10" s="38">
        <v>199</v>
      </c>
      <c r="F10" s="30">
        <f t="shared" si="0"/>
        <v>6</v>
      </c>
      <c r="G10" s="30">
        <v>1418</v>
      </c>
      <c r="H10" s="30">
        <f t="shared" si="1"/>
        <v>1424</v>
      </c>
      <c r="I10" s="30"/>
      <c r="J10" s="31">
        <f t="shared" si="2"/>
        <v>0.75</v>
      </c>
      <c r="K10" s="38">
        <v>1</v>
      </c>
      <c r="L10" s="31">
        <f>IF(J10&gt;38,38,J10)</f>
        <v>0.75</v>
      </c>
    </row>
    <row r="11" spans="1:12" ht="12.75">
      <c r="A11" s="30">
        <v>8</v>
      </c>
      <c r="B11" s="30">
        <v>17154</v>
      </c>
      <c r="C11" s="38" t="s">
        <v>341</v>
      </c>
      <c r="D11" s="38" t="s">
        <v>12</v>
      </c>
      <c r="E11" s="38">
        <v>222</v>
      </c>
      <c r="F11" s="30">
        <f t="shared" si="0"/>
        <v>0</v>
      </c>
      <c r="G11" s="26">
        <v>1411</v>
      </c>
      <c r="H11" s="30">
        <f t="shared" si="1"/>
        <v>1411</v>
      </c>
      <c r="I11" s="30"/>
      <c r="J11" s="31">
        <f t="shared" si="2"/>
        <v>-16.5</v>
      </c>
      <c r="K11" s="38">
        <v>0</v>
      </c>
      <c r="L11" s="31">
        <f>IF(J11&gt;38,38,J11)</f>
        <v>-16.5</v>
      </c>
    </row>
    <row r="12" spans="1:12" ht="12.75">
      <c r="A12" s="30">
        <v>9</v>
      </c>
      <c r="B12" s="30">
        <v>17199</v>
      </c>
      <c r="C12" s="30" t="s">
        <v>44</v>
      </c>
      <c r="D12" s="26" t="s">
        <v>24</v>
      </c>
      <c r="E12" s="38">
        <v>212</v>
      </c>
      <c r="F12" s="30">
        <f t="shared" si="0"/>
        <v>0</v>
      </c>
      <c r="G12" s="26">
        <v>1407</v>
      </c>
      <c r="H12" s="30">
        <f t="shared" si="1"/>
        <v>1407</v>
      </c>
      <c r="I12" s="30"/>
      <c r="J12" s="31">
        <f t="shared" si="2"/>
        <v>-9</v>
      </c>
      <c r="K12" s="38">
        <v>0</v>
      </c>
      <c r="L12" s="31">
        <f>IF(J12&lt;0,0,J12)</f>
        <v>0</v>
      </c>
    </row>
    <row r="13" spans="1:12" ht="12.75">
      <c r="A13" s="30">
        <v>10</v>
      </c>
      <c r="B13" s="26">
        <v>21189</v>
      </c>
      <c r="C13" s="26" t="s">
        <v>501</v>
      </c>
      <c r="D13" s="26" t="s">
        <v>17</v>
      </c>
      <c r="E13" s="38">
        <v>212</v>
      </c>
      <c r="F13" s="26">
        <f t="shared" si="0"/>
        <v>0</v>
      </c>
      <c r="G13" s="30">
        <v>1392</v>
      </c>
      <c r="H13" s="26">
        <f t="shared" si="1"/>
        <v>1392</v>
      </c>
      <c r="I13" s="30"/>
      <c r="J13" s="31">
        <f t="shared" si="2"/>
        <v>-9</v>
      </c>
      <c r="K13" s="38">
        <v>0</v>
      </c>
      <c r="L13" s="31">
        <f>IF(J13&lt;0,0,J13)</f>
        <v>0</v>
      </c>
    </row>
    <row r="14" spans="1:12" ht="12.75">
      <c r="A14" s="30">
        <v>11</v>
      </c>
      <c r="B14" s="30">
        <v>17116</v>
      </c>
      <c r="C14" s="30" t="s">
        <v>30</v>
      </c>
      <c r="D14" s="30" t="s">
        <v>17</v>
      </c>
      <c r="E14" s="38">
        <v>200</v>
      </c>
      <c r="F14" s="30">
        <f t="shared" si="0"/>
        <v>0</v>
      </c>
      <c r="G14" s="30">
        <v>1388</v>
      </c>
      <c r="H14" s="30">
        <f t="shared" si="1"/>
        <v>1388</v>
      </c>
      <c r="I14" s="30"/>
      <c r="J14" s="31">
        <f t="shared" si="2"/>
        <v>0</v>
      </c>
      <c r="K14" s="38">
        <v>0</v>
      </c>
      <c r="L14" s="31">
        <f>IF(J14&lt;0,0,J14)</f>
        <v>0</v>
      </c>
    </row>
    <row r="15" spans="1:12" ht="12.75">
      <c r="A15" s="30">
        <v>12</v>
      </c>
      <c r="B15" s="30">
        <v>20573</v>
      </c>
      <c r="C15" s="30" t="s">
        <v>15</v>
      </c>
      <c r="D15" s="30" t="s">
        <v>12</v>
      </c>
      <c r="E15" s="38">
        <v>208</v>
      </c>
      <c r="F15" s="30">
        <f t="shared" si="0"/>
        <v>0</v>
      </c>
      <c r="G15" s="26">
        <v>1387</v>
      </c>
      <c r="H15" s="30">
        <f t="shared" si="1"/>
        <v>1387</v>
      </c>
      <c r="I15" s="30"/>
      <c r="J15" s="31">
        <f t="shared" si="2"/>
        <v>-6</v>
      </c>
      <c r="K15" s="38">
        <v>0</v>
      </c>
      <c r="L15" s="31">
        <f>IF(J15&lt;0,0,J15)</f>
        <v>0</v>
      </c>
    </row>
    <row r="16" spans="1:12" ht="12.75">
      <c r="A16" s="30">
        <v>13</v>
      </c>
      <c r="B16" s="30">
        <v>22517</v>
      </c>
      <c r="C16" s="30" t="s">
        <v>213</v>
      </c>
      <c r="D16" s="30" t="s">
        <v>17</v>
      </c>
      <c r="E16" s="38">
        <v>200</v>
      </c>
      <c r="F16" s="30">
        <f t="shared" si="0"/>
        <v>0</v>
      </c>
      <c r="G16" s="30">
        <v>1384</v>
      </c>
      <c r="H16" s="30">
        <f t="shared" si="1"/>
        <v>1384</v>
      </c>
      <c r="I16" s="30"/>
      <c r="J16" s="31">
        <f t="shared" si="2"/>
        <v>0</v>
      </c>
      <c r="K16" s="38">
        <v>0</v>
      </c>
      <c r="L16" s="31">
        <f>IF(J16&gt;38,38,J16)</f>
        <v>0</v>
      </c>
    </row>
    <row r="17" spans="1:12" ht="12.75">
      <c r="A17" s="30">
        <v>14</v>
      </c>
      <c r="B17" s="30">
        <v>21665</v>
      </c>
      <c r="C17" s="30" t="s">
        <v>33</v>
      </c>
      <c r="D17" t="s">
        <v>12</v>
      </c>
      <c r="E17" s="38">
        <v>214</v>
      </c>
      <c r="F17" s="30">
        <f t="shared" si="0"/>
        <v>0</v>
      </c>
      <c r="G17" s="26">
        <v>1365</v>
      </c>
      <c r="H17" s="30">
        <f t="shared" si="1"/>
        <v>1365</v>
      </c>
      <c r="I17" s="30"/>
      <c r="J17" s="31">
        <f t="shared" si="2"/>
        <v>-10.5</v>
      </c>
      <c r="K17" s="38">
        <v>0</v>
      </c>
      <c r="L17" s="31">
        <f>IF(J17&lt;0,0,J17)</f>
        <v>0</v>
      </c>
    </row>
    <row r="18" spans="1:12" ht="12.75">
      <c r="A18" s="30">
        <v>15</v>
      </c>
      <c r="B18" s="30">
        <v>22292</v>
      </c>
      <c r="C18" s="30" t="s">
        <v>23</v>
      </c>
      <c r="D18" s="30" t="s">
        <v>24</v>
      </c>
      <c r="E18" s="38">
        <v>224</v>
      </c>
      <c r="F18" s="30">
        <f t="shared" si="0"/>
        <v>0</v>
      </c>
      <c r="G18" s="30">
        <v>1363</v>
      </c>
      <c r="H18" s="30">
        <f t="shared" si="1"/>
        <v>1363</v>
      </c>
      <c r="I18" s="30"/>
      <c r="J18" s="31">
        <f t="shared" si="2"/>
        <v>-18</v>
      </c>
      <c r="K18" s="38">
        <v>0</v>
      </c>
      <c r="L18" s="31">
        <f>IF(J18&lt;0,0,J18)</f>
        <v>0</v>
      </c>
    </row>
    <row r="19" spans="1:12" ht="12.75">
      <c r="A19" s="30">
        <v>16</v>
      </c>
      <c r="B19" s="26">
        <v>24021</v>
      </c>
      <c r="C19" s="26" t="s">
        <v>416</v>
      </c>
      <c r="D19" s="26" t="s">
        <v>17</v>
      </c>
      <c r="E19" s="38">
        <v>185</v>
      </c>
      <c r="F19" s="30">
        <f t="shared" si="0"/>
        <v>66</v>
      </c>
      <c r="G19" s="30">
        <v>1289</v>
      </c>
      <c r="H19" s="30">
        <f t="shared" si="1"/>
        <v>1355</v>
      </c>
      <c r="I19" s="30"/>
      <c r="J19" s="31">
        <f t="shared" si="2"/>
        <v>11.25</v>
      </c>
      <c r="K19" s="38">
        <v>11</v>
      </c>
      <c r="L19" s="31">
        <f>IF(J19&gt;38,38,J19)</f>
        <v>11.25</v>
      </c>
    </row>
    <row r="20" spans="1:12" ht="12.75">
      <c r="A20" s="30">
        <v>17</v>
      </c>
      <c r="B20" s="30">
        <v>22285</v>
      </c>
      <c r="C20" s="30" t="s">
        <v>185</v>
      </c>
      <c r="D20" s="30" t="s">
        <v>12</v>
      </c>
      <c r="E20" s="38">
        <v>174</v>
      </c>
      <c r="F20" s="30">
        <f t="shared" si="0"/>
        <v>120</v>
      </c>
      <c r="G20" s="30">
        <v>1221</v>
      </c>
      <c r="H20" s="30">
        <f t="shared" si="1"/>
        <v>1341</v>
      </c>
      <c r="I20" s="30"/>
      <c r="J20" s="31">
        <f t="shared" si="2"/>
        <v>19.5</v>
      </c>
      <c r="K20" s="38">
        <v>20</v>
      </c>
      <c r="L20" s="31">
        <f>IF(J20&gt;38,38,J20)</f>
        <v>19.5</v>
      </c>
    </row>
    <row r="21" spans="1:12" ht="12.75">
      <c r="A21" s="30">
        <v>18</v>
      </c>
      <c r="B21" s="30">
        <v>22575</v>
      </c>
      <c r="C21" s="26" t="s">
        <v>383</v>
      </c>
      <c r="D21" s="30" t="s">
        <v>12</v>
      </c>
      <c r="E21" s="38">
        <v>225</v>
      </c>
      <c r="F21" s="30">
        <f t="shared" si="0"/>
        <v>0</v>
      </c>
      <c r="G21" s="30">
        <v>1338</v>
      </c>
      <c r="H21" s="30">
        <f t="shared" si="1"/>
        <v>1338</v>
      </c>
      <c r="I21" s="30"/>
      <c r="J21" s="31">
        <f t="shared" si="2"/>
        <v>-18.75</v>
      </c>
      <c r="K21" s="38">
        <v>0</v>
      </c>
      <c r="L21" s="31">
        <f>IF(J21&gt;38,38,J21)</f>
        <v>-18.75</v>
      </c>
    </row>
    <row r="22" spans="1:12" ht="12.75">
      <c r="A22" s="30">
        <v>19</v>
      </c>
      <c r="B22">
        <v>23451</v>
      </c>
      <c r="C22" s="38" t="s">
        <v>357</v>
      </c>
      <c r="D22" t="s">
        <v>24</v>
      </c>
      <c r="E22" s="38">
        <v>191</v>
      </c>
      <c r="F22" s="30">
        <f t="shared" si="0"/>
        <v>42</v>
      </c>
      <c r="G22" s="26">
        <v>1280</v>
      </c>
      <c r="H22" s="30">
        <f t="shared" si="1"/>
        <v>1322</v>
      </c>
      <c r="I22" s="30"/>
      <c r="J22" s="31">
        <f t="shared" si="2"/>
        <v>6.75</v>
      </c>
      <c r="K22" s="38">
        <v>7</v>
      </c>
      <c r="L22" s="31">
        <f>IF(J22&lt;0,0,J22)</f>
        <v>6.75</v>
      </c>
    </row>
    <row r="23" spans="1:12" ht="12.75">
      <c r="A23" s="30">
        <v>20</v>
      </c>
      <c r="B23" s="30">
        <v>22195</v>
      </c>
      <c r="C23" s="30" t="s">
        <v>42</v>
      </c>
      <c r="D23" s="30" t="s">
        <v>17</v>
      </c>
      <c r="E23" s="38">
        <v>178</v>
      </c>
      <c r="F23" s="30">
        <f t="shared" si="0"/>
        <v>102</v>
      </c>
      <c r="G23" s="30">
        <v>1210</v>
      </c>
      <c r="H23" s="30">
        <f t="shared" si="1"/>
        <v>1312</v>
      </c>
      <c r="I23" s="30"/>
      <c r="J23" s="31">
        <f t="shared" si="2"/>
        <v>16.5</v>
      </c>
      <c r="K23" s="38">
        <v>17</v>
      </c>
      <c r="L23" s="31">
        <f>IF(J23&gt;38,38,J23)</f>
        <v>16.5</v>
      </c>
    </row>
    <row r="24" spans="1:12" ht="12.75">
      <c r="A24" s="30">
        <v>21</v>
      </c>
      <c r="B24" s="26">
        <v>17312</v>
      </c>
      <c r="C24" s="26" t="s">
        <v>20</v>
      </c>
      <c r="D24" s="26" t="s">
        <v>17</v>
      </c>
      <c r="E24" s="38">
        <v>195</v>
      </c>
      <c r="F24" s="30">
        <f t="shared" si="0"/>
        <v>24</v>
      </c>
      <c r="G24" s="26">
        <v>1285</v>
      </c>
      <c r="H24" s="30">
        <f t="shared" si="1"/>
        <v>1309</v>
      </c>
      <c r="I24" s="30"/>
      <c r="J24" s="31">
        <f t="shared" si="2"/>
        <v>3.75</v>
      </c>
      <c r="K24" s="38">
        <v>4</v>
      </c>
      <c r="L24" s="31">
        <f>IF(J24&gt;38,38,J24)</f>
        <v>3.75</v>
      </c>
    </row>
    <row r="25" spans="1:12" ht="12.75">
      <c r="A25" s="30">
        <v>22</v>
      </c>
      <c r="B25" s="38">
        <v>23304</v>
      </c>
      <c r="C25" s="38" t="s">
        <v>349</v>
      </c>
      <c r="D25" s="38" t="s">
        <v>17</v>
      </c>
      <c r="E25" s="38">
        <v>183</v>
      </c>
      <c r="F25" s="30">
        <f t="shared" si="0"/>
        <v>78</v>
      </c>
      <c r="G25" s="26">
        <v>1227</v>
      </c>
      <c r="H25" s="30">
        <f t="shared" si="1"/>
        <v>1305</v>
      </c>
      <c r="I25" s="26"/>
      <c r="J25" s="31">
        <f t="shared" si="2"/>
        <v>12.75</v>
      </c>
      <c r="K25" s="38">
        <v>13</v>
      </c>
      <c r="L25" s="31">
        <f>IF(J25&gt;38,38,J25)</f>
        <v>12.75</v>
      </c>
    </row>
    <row r="26" spans="1:12" ht="12.75">
      <c r="A26" s="30">
        <v>23</v>
      </c>
      <c r="B26" s="38">
        <v>23486</v>
      </c>
      <c r="C26" s="38" t="s">
        <v>364</v>
      </c>
      <c r="D26" s="38" t="s">
        <v>57</v>
      </c>
      <c r="E26" s="38">
        <v>178</v>
      </c>
      <c r="F26" s="30">
        <f t="shared" si="0"/>
        <v>102</v>
      </c>
      <c r="G26" s="38">
        <v>1201</v>
      </c>
      <c r="H26" s="30">
        <f t="shared" si="1"/>
        <v>1303</v>
      </c>
      <c r="I26" s="30"/>
      <c r="J26" s="31">
        <f t="shared" si="2"/>
        <v>16.5</v>
      </c>
      <c r="K26" s="38">
        <v>17</v>
      </c>
      <c r="L26" s="31">
        <f>IF(J26&gt;38,38,J26)</f>
        <v>16.5</v>
      </c>
    </row>
    <row r="27" spans="1:12" ht="12.75">
      <c r="A27" s="30">
        <v>24</v>
      </c>
      <c r="B27" s="26">
        <v>24134</v>
      </c>
      <c r="C27" s="26" t="s">
        <v>423</v>
      </c>
      <c r="D27" s="26" t="s">
        <v>24</v>
      </c>
      <c r="E27" s="38">
        <v>185</v>
      </c>
      <c r="F27" s="30">
        <f t="shared" si="0"/>
        <v>66</v>
      </c>
      <c r="G27" s="26">
        <v>1234</v>
      </c>
      <c r="H27" s="30">
        <f t="shared" si="1"/>
        <v>1300</v>
      </c>
      <c r="I27" s="30"/>
      <c r="J27" s="31">
        <f t="shared" si="2"/>
        <v>11.25</v>
      </c>
      <c r="K27" s="38">
        <v>11</v>
      </c>
      <c r="L27" s="31">
        <f>IF(J27&lt;0,0,J27)</f>
        <v>11.25</v>
      </c>
    </row>
    <row r="28" spans="1:12" ht="12.75">
      <c r="A28" s="30">
        <v>25</v>
      </c>
      <c r="B28" s="30">
        <v>17217</v>
      </c>
      <c r="C28" s="30" t="s">
        <v>212</v>
      </c>
      <c r="D28" s="30" t="s">
        <v>17</v>
      </c>
      <c r="E28" s="38">
        <v>185</v>
      </c>
      <c r="F28" s="30">
        <f t="shared" si="0"/>
        <v>66</v>
      </c>
      <c r="G28" s="30">
        <v>1231</v>
      </c>
      <c r="H28" s="30">
        <f t="shared" si="1"/>
        <v>1297</v>
      </c>
      <c r="I28" s="30"/>
      <c r="J28" s="31">
        <f t="shared" si="2"/>
        <v>11.25</v>
      </c>
      <c r="K28" s="38">
        <v>11</v>
      </c>
      <c r="L28" s="31">
        <f>IF(J28&lt;0,0,J28)</f>
        <v>11.25</v>
      </c>
    </row>
    <row r="29" spans="1:12" ht="12.75">
      <c r="A29" s="30">
        <v>26</v>
      </c>
      <c r="B29" s="30">
        <v>21349</v>
      </c>
      <c r="C29" s="30" t="s">
        <v>202</v>
      </c>
      <c r="D29" s="30" t="s">
        <v>17</v>
      </c>
      <c r="E29" s="38">
        <v>189</v>
      </c>
      <c r="F29" s="30">
        <f t="shared" si="0"/>
        <v>48</v>
      </c>
      <c r="G29" s="30">
        <v>1241</v>
      </c>
      <c r="H29" s="30">
        <f t="shared" si="1"/>
        <v>1289</v>
      </c>
      <c r="I29" s="30"/>
      <c r="J29" s="31">
        <f t="shared" si="2"/>
        <v>8.25</v>
      </c>
      <c r="K29" s="38">
        <v>8</v>
      </c>
      <c r="L29" s="31">
        <f>IF(J29&gt;38,38,J29)</f>
        <v>8.25</v>
      </c>
    </row>
    <row r="30" spans="1:12" ht="12.75">
      <c r="A30" s="30">
        <v>27</v>
      </c>
      <c r="B30" s="30">
        <v>21703</v>
      </c>
      <c r="C30" s="26" t="s">
        <v>475</v>
      </c>
      <c r="D30" s="30" t="s">
        <v>19</v>
      </c>
      <c r="E30" s="30">
        <v>187</v>
      </c>
      <c r="F30" s="30">
        <f t="shared" si="0"/>
        <v>60</v>
      </c>
      <c r="G30" s="26">
        <v>1229</v>
      </c>
      <c r="H30" s="30">
        <f t="shared" si="1"/>
        <v>1289</v>
      </c>
      <c r="I30" s="30"/>
      <c r="J30" s="31">
        <f t="shared" si="2"/>
        <v>9.75</v>
      </c>
      <c r="K30" s="38">
        <v>10</v>
      </c>
      <c r="L30" s="31">
        <f>IF(J30&gt;38,38,J30)</f>
        <v>9.75</v>
      </c>
    </row>
    <row r="31" spans="1:12" ht="12.75">
      <c r="A31" s="30">
        <v>28</v>
      </c>
      <c r="B31" s="26">
        <v>24120</v>
      </c>
      <c r="C31" s="26" t="s">
        <v>404</v>
      </c>
      <c r="D31" s="26" t="s">
        <v>17</v>
      </c>
      <c r="E31" s="38">
        <v>224</v>
      </c>
      <c r="F31" s="30">
        <f t="shared" si="0"/>
        <v>0</v>
      </c>
      <c r="G31" s="30">
        <v>1271</v>
      </c>
      <c r="H31" s="30">
        <f t="shared" si="1"/>
        <v>1271</v>
      </c>
      <c r="I31" s="30"/>
      <c r="J31" s="31">
        <f t="shared" si="2"/>
        <v>-18</v>
      </c>
      <c r="K31" s="38">
        <v>0</v>
      </c>
      <c r="L31" s="31">
        <f>IF(J31&lt;0,0,J31)</f>
        <v>0</v>
      </c>
    </row>
    <row r="32" spans="1:12" ht="12.75">
      <c r="A32" s="30">
        <v>29</v>
      </c>
      <c r="B32" s="38">
        <v>23306</v>
      </c>
      <c r="C32" s="38" t="s">
        <v>370</v>
      </c>
      <c r="D32" s="38" t="s">
        <v>17</v>
      </c>
      <c r="E32" s="38">
        <v>183</v>
      </c>
      <c r="F32" s="30">
        <f t="shared" si="0"/>
        <v>78</v>
      </c>
      <c r="G32" s="30">
        <v>1193</v>
      </c>
      <c r="H32" s="30">
        <f t="shared" si="1"/>
        <v>1271</v>
      </c>
      <c r="I32" s="30"/>
      <c r="J32" s="31">
        <f t="shared" si="2"/>
        <v>12.75</v>
      </c>
      <c r="K32" s="38">
        <v>13</v>
      </c>
      <c r="L32" s="31">
        <f>IF(J32&gt;38,38,J32)</f>
        <v>12.75</v>
      </c>
    </row>
    <row r="33" spans="1:12" ht="12.75">
      <c r="A33" s="30">
        <v>30</v>
      </c>
      <c r="B33" s="38">
        <v>23260</v>
      </c>
      <c r="C33" s="38" t="s">
        <v>348</v>
      </c>
      <c r="D33" s="38" t="s">
        <v>17</v>
      </c>
      <c r="E33" s="38">
        <v>178</v>
      </c>
      <c r="F33" s="30">
        <f t="shared" si="0"/>
        <v>102</v>
      </c>
      <c r="G33" s="30">
        <v>1161</v>
      </c>
      <c r="H33" s="30">
        <f t="shared" si="1"/>
        <v>1263</v>
      </c>
      <c r="I33" s="30"/>
      <c r="J33" s="31">
        <f t="shared" si="2"/>
        <v>16.5</v>
      </c>
      <c r="K33" s="38">
        <v>17</v>
      </c>
      <c r="L33" s="31">
        <f>IF(J33&gt;38,38,J33)</f>
        <v>16.5</v>
      </c>
    </row>
    <row r="34" spans="1:12" ht="12.75">
      <c r="A34" s="30">
        <v>31</v>
      </c>
      <c r="B34" s="30">
        <v>22994</v>
      </c>
      <c r="C34" s="30" t="s">
        <v>277</v>
      </c>
      <c r="D34" s="30" t="s">
        <v>17</v>
      </c>
      <c r="E34" s="38">
        <v>169</v>
      </c>
      <c r="F34" s="30">
        <f t="shared" si="0"/>
        <v>138</v>
      </c>
      <c r="G34" s="30">
        <v>1124</v>
      </c>
      <c r="H34" s="30">
        <f t="shared" si="1"/>
        <v>1262</v>
      </c>
      <c r="I34" s="30"/>
      <c r="J34" s="31">
        <f t="shared" si="2"/>
        <v>23.25</v>
      </c>
      <c r="K34" s="38">
        <v>23</v>
      </c>
      <c r="L34" s="31">
        <f>IF(J34&gt;38,38,J34)</f>
        <v>23.25</v>
      </c>
    </row>
    <row r="35" spans="1:12" ht="12.75">
      <c r="A35" s="30">
        <v>32</v>
      </c>
      <c r="B35" s="30">
        <v>21129</v>
      </c>
      <c r="C35" s="42" t="s">
        <v>366</v>
      </c>
      <c r="D35" s="30" t="s">
        <v>17</v>
      </c>
      <c r="E35" s="38">
        <v>203</v>
      </c>
      <c r="F35" s="30">
        <f t="shared" si="0"/>
        <v>0</v>
      </c>
      <c r="G35" s="30">
        <v>1261</v>
      </c>
      <c r="H35" s="30">
        <f t="shared" si="1"/>
        <v>1261</v>
      </c>
      <c r="I35" s="30"/>
      <c r="J35" s="31">
        <f t="shared" si="2"/>
        <v>-2.25</v>
      </c>
      <c r="K35" s="38">
        <v>0</v>
      </c>
      <c r="L35" s="31">
        <f>IF(J35&gt;38,38,J35)</f>
        <v>-2.25</v>
      </c>
    </row>
    <row r="36" spans="1:12" ht="12.75">
      <c r="A36" s="30">
        <v>33</v>
      </c>
      <c r="B36" s="30">
        <v>17279</v>
      </c>
      <c r="C36" s="30" t="s">
        <v>251</v>
      </c>
      <c r="D36" s="30" t="s">
        <v>57</v>
      </c>
      <c r="E36" s="38">
        <v>198</v>
      </c>
      <c r="F36" s="30">
        <f aca="true" t="shared" si="3" ref="F36:F59">K36*6</f>
        <v>6</v>
      </c>
      <c r="G36" s="30">
        <v>1246</v>
      </c>
      <c r="H36" s="30">
        <f aca="true" t="shared" si="4" ref="H36:H59">F36+G36</f>
        <v>1252</v>
      </c>
      <c r="I36" s="30"/>
      <c r="J36" s="31">
        <f aca="true" t="shared" si="5" ref="J36:J59">(200-E36)*(75/100)</f>
        <v>1.5</v>
      </c>
      <c r="K36" s="30">
        <v>1</v>
      </c>
      <c r="L36" s="31">
        <f>IF(J36&lt;0,0,J36)</f>
        <v>1.5</v>
      </c>
    </row>
    <row r="37" spans="1:12" ht="12.75">
      <c r="A37" s="30">
        <v>34</v>
      </c>
      <c r="B37" s="30">
        <v>22815</v>
      </c>
      <c r="C37" s="30" t="s">
        <v>265</v>
      </c>
      <c r="D37" s="30" t="s">
        <v>14</v>
      </c>
      <c r="E37" s="38">
        <v>203</v>
      </c>
      <c r="F37" s="30">
        <f t="shared" si="3"/>
        <v>0</v>
      </c>
      <c r="G37" s="30">
        <v>1249</v>
      </c>
      <c r="H37" s="30">
        <f t="shared" si="4"/>
        <v>1249</v>
      </c>
      <c r="I37" s="30"/>
      <c r="J37" s="31">
        <f t="shared" si="5"/>
        <v>-2.25</v>
      </c>
      <c r="K37" s="38">
        <v>0</v>
      </c>
      <c r="L37" s="31">
        <f>IF(J37&lt;0,0,J37)</f>
        <v>0</v>
      </c>
    </row>
    <row r="38" spans="1:12" ht="12.75">
      <c r="A38" s="30">
        <v>35</v>
      </c>
      <c r="B38" s="30">
        <v>21960</v>
      </c>
      <c r="C38" s="30" t="s">
        <v>154</v>
      </c>
      <c r="D38" s="30" t="s">
        <v>57</v>
      </c>
      <c r="E38" s="30">
        <v>177</v>
      </c>
      <c r="F38" s="30">
        <f t="shared" si="3"/>
        <v>102</v>
      </c>
      <c r="G38" s="30">
        <v>1140</v>
      </c>
      <c r="H38" s="30">
        <f t="shared" si="4"/>
        <v>1242</v>
      </c>
      <c r="I38" s="30"/>
      <c r="J38" s="31">
        <f t="shared" si="5"/>
        <v>17.25</v>
      </c>
      <c r="K38" s="38">
        <v>17</v>
      </c>
      <c r="L38" s="31">
        <f aca="true" t="shared" si="6" ref="L38:L45">IF(J38&gt;38,38,J38)</f>
        <v>17.25</v>
      </c>
    </row>
    <row r="39" spans="1:12" ht="12.75">
      <c r="A39" s="30">
        <v>36</v>
      </c>
      <c r="B39" s="26">
        <v>23349</v>
      </c>
      <c r="C39" s="26" t="s">
        <v>437</v>
      </c>
      <c r="D39" s="26" t="s">
        <v>17</v>
      </c>
      <c r="E39" s="38">
        <v>197</v>
      </c>
      <c r="F39" s="30">
        <f t="shared" si="3"/>
        <v>12</v>
      </c>
      <c r="G39" s="30">
        <v>1227</v>
      </c>
      <c r="H39" s="30">
        <f t="shared" si="4"/>
        <v>1239</v>
      </c>
      <c r="I39" s="30"/>
      <c r="J39" s="31">
        <f t="shared" si="5"/>
        <v>2.25</v>
      </c>
      <c r="K39" s="38">
        <v>2</v>
      </c>
      <c r="L39" s="31">
        <f t="shared" si="6"/>
        <v>2.25</v>
      </c>
    </row>
    <row r="40" spans="1:12" ht="12.75">
      <c r="A40" s="30">
        <v>37</v>
      </c>
      <c r="B40" s="30">
        <v>21653</v>
      </c>
      <c r="C40" s="30" t="s">
        <v>109</v>
      </c>
      <c r="D40" s="30" t="s">
        <v>24</v>
      </c>
      <c r="E40" s="38">
        <v>179</v>
      </c>
      <c r="F40" s="30">
        <f t="shared" si="3"/>
        <v>96</v>
      </c>
      <c r="G40" s="30">
        <v>1136</v>
      </c>
      <c r="H40" s="30">
        <f t="shared" si="4"/>
        <v>1232</v>
      </c>
      <c r="I40" s="30"/>
      <c r="J40" s="31">
        <f t="shared" si="5"/>
        <v>15.75</v>
      </c>
      <c r="K40" s="38">
        <v>16</v>
      </c>
      <c r="L40" s="31">
        <f t="shared" si="6"/>
        <v>15.75</v>
      </c>
    </row>
    <row r="41" spans="1:12" ht="12.75">
      <c r="A41" s="30">
        <v>38</v>
      </c>
      <c r="B41" s="30">
        <v>22637</v>
      </c>
      <c r="C41" s="30" t="s">
        <v>150</v>
      </c>
      <c r="D41" s="30" t="s">
        <v>12</v>
      </c>
      <c r="E41" s="38">
        <v>195</v>
      </c>
      <c r="F41" s="30">
        <f t="shared" si="3"/>
        <v>24</v>
      </c>
      <c r="G41" s="26">
        <v>1183</v>
      </c>
      <c r="H41" s="30">
        <f t="shared" si="4"/>
        <v>1207</v>
      </c>
      <c r="I41" s="30"/>
      <c r="J41" s="31">
        <f t="shared" si="5"/>
        <v>3.75</v>
      </c>
      <c r="K41" s="38">
        <v>4</v>
      </c>
      <c r="L41" s="31">
        <f t="shared" si="6"/>
        <v>3.75</v>
      </c>
    </row>
    <row r="42" spans="1:12" ht="12.75">
      <c r="A42" s="30">
        <v>39</v>
      </c>
      <c r="B42" s="30">
        <v>17292</v>
      </c>
      <c r="C42" s="30" t="s">
        <v>207</v>
      </c>
      <c r="D42" s="30" t="s">
        <v>17</v>
      </c>
      <c r="E42" s="38">
        <v>185</v>
      </c>
      <c r="F42" s="30">
        <f t="shared" si="3"/>
        <v>66</v>
      </c>
      <c r="G42" s="30">
        <v>1140</v>
      </c>
      <c r="H42" s="30">
        <f t="shared" si="4"/>
        <v>1206</v>
      </c>
      <c r="I42" s="30"/>
      <c r="J42" s="31">
        <f t="shared" si="5"/>
        <v>11.25</v>
      </c>
      <c r="K42" s="38">
        <v>11</v>
      </c>
      <c r="L42" s="31">
        <f t="shared" si="6"/>
        <v>11.25</v>
      </c>
    </row>
    <row r="43" spans="1:12" ht="12.75">
      <c r="A43" s="30">
        <v>40</v>
      </c>
      <c r="B43" s="30">
        <v>22286</v>
      </c>
      <c r="C43" s="30" t="s">
        <v>145</v>
      </c>
      <c r="D43" s="30" t="s">
        <v>57</v>
      </c>
      <c r="E43" s="38">
        <v>178</v>
      </c>
      <c r="F43" s="30">
        <f t="shared" si="3"/>
        <v>102</v>
      </c>
      <c r="G43" s="26">
        <v>1104</v>
      </c>
      <c r="H43" s="30">
        <f t="shared" si="4"/>
        <v>1206</v>
      </c>
      <c r="I43" s="30"/>
      <c r="J43" s="31">
        <f t="shared" si="5"/>
        <v>16.5</v>
      </c>
      <c r="K43" s="38">
        <v>17</v>
      </c>
      <c r="L43" s="31">
        <f t="shared" si="6"/>
        <v>16.5</v>
      </c>
    </row>
    <row r="44" spans="1:12" ht="12.75">
      <c r="A44" s="30">
        <v>41</v>
      </c>
      <c r="B44" s="26">
        <v>24823</v>
      </c>
      <c r="C44" s="26" t="s">
        <v>499</v>
      </c>
      <c r="D44" s="26" t="s">
        <v>34</v>
      </c>
      <c r="E44" s="38">
        <v>0</v>
      </c>
      <c r="F44" s="30">
        <f t="shared" si="3"/>
        <v>228</v>
      </c>
      <c r="G44" s="30">
        <v>973</v>
      </c>
      <c r="H44" s="30">
        <f t="shared" si="4"/>
        <v>1201</v>
      </c>
      <c r="I44" s="30"/>
      <c r="J44" s="31">
        <f t="shared" si="5"/>
        <v>150</v>
      </c>
      <c r="K44" s="38">
        <v>38</v>
      </c>
      <c r="L44" s="31">
        <f t="shared" si="6"/>
        <v>38</v>
      </c>
    </row>
    <row r="45" spans="1:12" ht="12.75">
      <c r="A45" s="30">
        <v>42</v>
      </c>
      <c r="B45" s="30">
        <v>20598</v>
      </c>
      <c r="C45" s="30" t="s">
        <v>220</v>
      </c>
      <c r="D45" s="30" t="s">
        <v>17</v>
      </c>
      <c r="E45" s="30">
        <v>191</v>
      </c>
      <c r="F45" s="30">
        <f t="shared" si="3"/>
        <v>42</v>
      </c>
      <c r="G45" s="30">
        <v>1146</v>
      </c>
      <c r="H45" s="30">
        <f t="shared" si="4"/>
        <v>1188</v>
      </c>
      <c r="I45" s="30"/>
      <c r="J45" s="31">
        <f t="shared" si="5"/>
        <v>6.75</v>
      </c>
      <c r="K45" s="38">
        <v>7</v>
      </c>
      <c r="L45" s="31">
        <f t="shared" si="6"/>
        <v>6.75</v>
      </c>
    </row>
    <row r="46" spans="1:12" ht="12.75">
      <c r="A46" s="30">
        <v>43</v>
      </c>
      <c r="B46" s="30">
        <v>21089</v>
      </c>
      <c r="C46" s="30" t="s">
        <v>25</v>
      </c>
      <c r="D46" s="30" t="s">
        <v>19</v>
      </c>
      <c r="E46" s="38">
        <v>180</v>
      </c>
      <c r="F46" s="30">
        <f t="shared" si="3"/>
        <v>90</v>
      </c>
      <c r="G46" s="30">
        <v>1084</v>
      </c>
      <c r="H46" s="30">
        <f t="shared" si="4"/>
        <v>1174</v>
      </c>
      <c r="I46" s="30"/>
      <c r="J46" s="31">
        <f t="shared" si="5"/>
        <v>15</v>
      </c>
      <c r="K46" s="38">
        <v>15</v>
      </c>
      <c r="L46" s="31">
        <f>IF(J46&lt;0,0,J46)</f>
        <v>15</v>
      </c>
    </row>
    <row r="47" spans="1:12" ht="12.75">
      <c r="A47" s="30">
        <v>44</v>
      </c>
      <c r="B47" s="30">
        <v>22880</v>
      </c>
      <c r="C47" s="30" t="s">
        <v>283</v>
      </c>
      <c r="D47" s="30" t="s">
        <v>19</v>
      </c>
      <c r="E47" s="38">
        <v>187</v>
      </c>
      <c r="F47" s="30">
        <f t="shared" si="3"/>
        <v>60</v>
      </c>
      <c r="G47" s="30">
        <v>1111</v>
      </c>
      <c r="H47" s="30">
        <f t="shared" si="4"/>
        <v>1171</v>
      </c>
      <c r="I47" s="30"/>
      <c r="J47" s="31">
        <f t="shared" si="5"/>
        <v>9.75</v>
      </c>
      <c r="K47" s="38">
        <v>10</v>
      </c>
      <c r="L47" s="31">
        <f>IF(J47&gt;38,38,J47)</f>
        <v>9.75</v>
      </c>
    </row>
    <row r="48" spans="1:12" ht="12.75">
      <c r="A48" s="30">
        <v>45</v>
      </c>
      <c r="B48" s="26">
        <v>20117</v>
      </c>
      <c r="C48" s="26" t="s">
        <v>418</v>
      </c>
      <c r="D48" s="26" t="s">
        <v>17</v>
      </c>
      <c r="E48" s="38">
        <v>175</v>
      </c>
      <c r="F48" s="30">
        <f t="shared" si="3"/>
        <v>114</v>
      </c>
      <c r="G48" s="26">
        <v>1056</v>
      </c>
      <c r="H48" s="30">
        <f t="shared" si="4"/>
        <v>1170</v>
      </c>
      <c r="I48" s="30"/>
      <c r="J48" s="31">
        <f t="shared" si="5"/>
        <v>18.75</v>
      </c>
      <c r="K48" s="38">
        <v>19</v>
      </c>
      <c r="L48" s="31">
        <f>IF(J48&gt;38,38,J48)</f>
        <v>18.75</v>
      </c>
    </row>
    <row r="49" spans="1:12" ht="12.75">
      <c r="A49" s="30">
        <v>46</v>
      </c>
      <c r="B49" s="38">
        <v>23305</v>
      </c>
      <c r="C49" s="38" t="s">
        <v>350</v>
      </c>
      <c r="D49" s="38" t="s">
        <v>17</v>
      </c>
      <c r="E49" s="38">
        <v>171</v>
      </c>
      <c r="F49" s="30">
        <f t="shared" si="3"/>
        <v>132</v>
      </c>
      <c r="G49" s="30">
        <v>1031</v>
      </c>
      <c r="H49" s="30">
        <f t="shared" si="4"/>
        <v>1163</v>
      </c>
      <c r="I49" s="30"/>
      <c r="J49" s="31">
        <f t="shared" si="5"/>
        <v>21.75</v>
      </c>
      <c r="K49" s="38">
        <v>22</v>
      </c>
      <c r="L49" s="31">
        <f>IF(J49&gt;38,38,J49)</f>
        <v>21.75</v>
      </c>
    </row>
    <row r="50" spans="1:12" ht="12.75">
      <c r="A50" s="30">
        <v>47</v>
      </c>
      <c r="B50" s="38">
        <v>24001</v>
      </c>
      <c r="C50" s="38" t="s">
        <v>380</v>
      </c>
      <c r="D50" s="38" t="s">
        <v>19</v>
      </c>
      <c r="E50" s="38">
        <v>188</v>
      </c>
      <c r="F50" s="30">
        <f t="shared" si="3"/>
        <v>54</v>
      </c>
      <c r="G50" s="38">
        <v>1106</v>
      </c>
      <c r="H50" s="30">
        <f t="shared" si="4"/>
        <v>1160</v>
      </c>
      <c r="I50" s="26" t="s">
        <v>298</v>
      </c>
      <c r="J50" s="31">
        <f t="shared" si="5"/>
        <v>9</v>
      </c>
      <c r="K50" s="38">
        <v>9</v>
      </c>
      <c r="L50" s="31">
        <f>IF(J50&gt;38,38,J50)</f>
        <v>9</v>
      </c>
    </row>
    <row r="51" spans="1:12" ht="12.75">
      <c r="A51" s="30">
        <v>48</v>
      </c>
      <c r="B51" s="30">
        <v>17152</v>
      </c>
      <c r="C51" s="30" t="s">
        <v>28</v>
      </c>
      <c r="D51" s="30" t="s">
        <v>14</v>
      </c>
      <c r="E51" s="38">
        <v>197</v>
      </c>
      <c r="F51" s="30">
        <f t="shared" si="3"/>
        <v>12</v>
      </c>
      <c r="G51" s="26">
        <v>1147</v>
      </c>
      <c r="H51" s="30">
        <f t="shared" si="4"/>
        <v>1159</v>
      </c>
      <c r="I51" s="30"/>
      <c r="J51" s="31">
        <f t="shared" si="5"/>
        <v>2.25</v>
      </c>
      <c r="K51" s="38">
        <v>2</v>
      </c>
      <c r="L51" s="31">
        <f>IF(J51&lt;0,0,J51)</f>
        <v>2.25</v>
      </c>
    </row>
    <row r="52" spans="1:12" ht="12.75">
      <c r="A52" s="30">
        <v>49</v>
      </c>
      <c r="B52" s="26">
        <v>24695</v>
      </c>
      <c r="C52" s="26" t="s">
        <v>495</v>
      </c>
      <c r="D52" s="26" t="s">
        <v>24</v>
      </c>
      <c r="E52" s="26">
        <v>181</v>
      </c>
      <c r="F52" s="30">
        <f t="shared" si="3"/>
        <v>84</v>
      </c>
      <c r="G52" s="30">
        <v>1070</v>
      </c>
      <c r="H52" s="30">
        <f t="shared" si="4"/>
        <v>1154</v>
      </c>
      <c r="I52" s="30"/>
      <c r="J52" s="31">
        <f t="shared" si="5"/>
        <v>14.25</v>
      </c>
      <c r="K52" s="38">
        <v>14</v>
      </c>
      <c r="L52" s="31">
        <f>IF(J52&gt;38,38,J52)</f>
        <v>14.25</v>
      </c>
    </row>
    <row r="53" spans="1:12" ht="12.75">
      <c r="A53" s="30">
        <v>50</v>
      </c>
      <c r="B53" s="30">
        <v>21138</v>
      </c>
      <c r="C53" s="30" t="s">
        <v>77</v>
      </c>
      <c r="D53" s="30" t="s">
        <v>17</v>
      </c>
      <c r="E53" s="38">
        <v>173</v>
      </c>
      <c r="F53" s="30">
        <f t="shared" si="3"/>
        <v>120</v>
      </c>
      <c r="G53" s="26">
        <v>1024</v>
      </c>
      <c r="H53" s="30">
        <f t="shared" si="4"/>
        <v>1144</v>
      </c>
      <c r="I53" s="30"/>
      <c r="J53" s="31">
        <f t="shared" si="5"/>
        <v>20.25</v>
      </c>
      <c r="K53" s="38">
        <v>20</v>
      </c>
      <c r="L53" s="31">
        <f>IF(J53&gt;38,38,J53)</f>
        <v>20.25</v>
      </c>
    </row>
    <row r="54" spans="1:12" ht="12.75">
      <c r="A54" s="30">
        <v>51</v>
      </c>
      <c r="B54" s="30">
        <v>17157</v>
      </c>
      <c r="C54" s="30" t="s">
        <v>261</v>
      </c>
      <c r="D54" t="s">
        <v>12</v>
      </c>
      <c r="E54" s="38">
        <v>204</v>
      </c>
      <c r="F54" s="30">
        <f t="shared" si="3"/>
        <v>0</v>
      </c>
      <c r="G54" s="30">
        <v>1141</v>
      </c>
      <c r="H54" s="30">
        <f t="shared" si="4"/>
        <v>1141</v>
      </c>
      <c r="I54" s="30"/>
      <c r="J54" s="31">
        <f t="shared" si="5"/>
        <v>-3</v>
      </c>
      <c r="K54" s="38">
        <v>0</v>
      </c>
      <c r="L54" s="31">
        <f>IF(J54&lt;0,0,J54)</f>
        <v>0</v>
      </c>
    </row>
    <row r="55" spans="1:12" ht="12.75">
      <c r="A55" s="30">
        <v>52</v>
      </c>
      <c r="B55" s="38">
        <v>23274</v>
      </c>
      <c r="C55" s="38" t="s">
        <v>343</v>
      </c>
      <c r="D55" s="38" t="s">
        <v>19</v>
      </c>
      <c r="E55" s="38">
        <v>192</v>
      </c>
      <c r="F55" s="30">
        <f t="shared" si="3"/>
        <v>36</v>
      </c>
      <c r="G55" s="30">
        <v>1103</v>
      </c>
      <c r="H55" s="30">
        <f t="shared" si="4"/>
        <v>1139</v>
      </c>
      <c r="I55" s="30"/>
      <c r="J55" s="31">
        <f t="shared" si="5"/>
        <v>6</v>
      </c>
      <c r="K55" s="38">
        <v>6</v>
      </c>
      <c r="L55" s="31">
        <f>IF(J55&gt;38,38,J55)</f>
        <v>6</v>
      </c>
    </row>
    <row r="56" spans="1:12" ht="12.75">
      <c r="A56" s="30">
        <v>53</v>
      </c>
      <c r="B56" s="30">
        <v>17226</v>
      </c>
      <c r="C56" s="30" t="s">
        <v>152</v>
      </c>
      <c r="D56" s="30" t="s">
        <v>12</v>
      </c>
      <c r="E56" s="38">
        <v>182</v>
      </c>
      <c r="F56" s="30">
        <f t="shared" si="3"/>
        <v>84</v>
      </c>
      <c r="G56" s="30">
        <v>1037</v>
      </c>
      <c r="H56" s="30">
        <f t="shared" si="4"/>
        <v>1121</v>
      </c>
      <c r="I56" s="30"/>
      <c r="J56" s="31">
        <f t="shared" si="5"/>
        <v>13.5</v>
      </c>
      <c r="K56" s="38">
        <v>14</v>
      </c>
      <c r="L56" s="31">
        <f>IF(J56&lt;0,0,J56)</f>
        <v>13.5</v>
      </c>
    </row>
    <row r="57" spans="1:12" ht="12.75">
      <c r="A57" s="30">
        <v>54</v>
      </c>
      <c r="B57" s="26">
        <v>24410</v>
      </c>
      <c r="C57" s="26" t="s">
        <v>411</v>
      </c>
      <c r="D57" s="26" t="s">
        <v>17</v>
      </c>
      <c r="E57" s="38">
        <v>150</v>
      </c>
      <c r="F57" s="30">
        <f t="shared" si="3"/>
        <v>228</v>
      </c>
      <c r="G57" s="30">
        <v>878</v>
      </c>
      <c r="H57" s="30">
        <f t="shared" si="4"/>
        <v>1106</v>
      </c>
      <c r="I57" s="30"/>
      <c r="J57" s="31">
        <f t="shared" si="5"/>
        <v>37.5</v>
      </c>
      <c r="K57" s="38">
        <v>38</v>
      </c>
      <c r="L57" s="31">
        <f>IF(J57&gt;38,38,J57)</f>
        <v>37.5</v>
      </c>
    </row>
    <row r="58" spans="1:12" ht="12.75">
      <c r="A58" s="30">
        <v>55</v>
      </c>
      <c r="B58" s="30">
        <v>21257</v>
      </c>
      <c r="C58" s="30" t="s">
        <v>32</v>
      </c>
      <c r="D58" s="30" t="s">
        <v>19</v>
      </c>
      <c r="E58" s="38">
        <v>180</v>
      </c>
      <c r="F58" s="30">
        <f t="shared" si="3"/>
        <v>90</v>
      </c>
      <c r="G58" s="30">
        <v>1013</v>
      </c>
      <c r="H58" s="30">
        <f t="shared" si="4"/>
        <v>1103</v>
      </c>
      <c r="I58" s="30"/>
      <c r="J58" s="31">
        <f t="shared" si="5"/>
        <v>15</v>
      </c>
      <c r="K58" s="38">
        <v>15</v>
      </c>
      <c r="L58" s="31">
        <f>IF(J58&lt;0,0,J58)</f>
        <v>15</v>
      </c>
    </row>
    <row r="59" spans="1:12" ht="12.75">
      <c r="A59" s="30">
        <v>56</v>
      </c>
      <c r="B59" s="30">
        <v>21342</v>
      </c>
      <c r="C59" s="30" t="s">
        <v>135</v>
      </c>
      <c r="D59" s="30" t="s">
        <v>12</v>
      </c>
      <c r="E59" s="38">
        <v>180</v>
      </c>
      <c r="F59" s="30">
        <f t="shared" si="3"/>
        <v>90</v>
      </c>
      <c r="G59" s="30">
        <v>993</v>
      </c>
      <c r="H59" s="30">
        <f t="shared" si="4"/>
        <v>1083</v>
      </c>
      <c r="I59" s="30" t="s">
        <v>298</v>
      </c>
      <c r="J59" s="31">
        <f t="shared" si="5"/>
        <v>15</v>
      </c>
      <c r="K59" s="38">
        <v>15</v>
      </c>
      <c r="L59" s="31">
        <f>IF(J59&gt;38,38,J59)</f>
        <v>15</v>
      </c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7.00390625" style="0" customWidth="1"/>
    <col min="3" max="3" width="19.57421875" style="0" customWidth="1"/>
    <col min="4" max="4" width="11.00390625" style="0" customWidth="1"/>
    <col min="5" max="5" width="7.7109375" style="0" customWidth="1"/>
    <col min="6" max="8" width="9.140625" style="0" customWidth="1"/>
    <col min="9" max="9" width="5.7109375" style="0" customWidth="1"/>
  </cols>
  <sheetData>
    <row r="1" ht="20.25">
      <c r="A1" s="5" t="s">
        <v>392</v>
      </c>
    </row>
    <row r="3" spans="1:14" ht="12.75">
      <c r="A3" s="26"/>
      <c r="B3" s="26"/>
      <c r="C3" s="26"/>
      <c r="E3" s="38"/>
      <c r="F3" s="26"/>
      <c r="G3" s="26"/>
      <c r="H3" s="26"/>
      <c r="I3" s="26"/>
      <c r="J3" s="26"/>
      <c r="K3" s="27"/>
      <c r="L3" s="38"/>
      <c r="M3" s="27"/>
      <c r="N3" s="26"/>
    </row>
    <row r="4" spans="1:14" ht="12.75">
      <c r="A4" s="26"/>
      <c r="B4" s="26"/>
      <c r="C4" s="26"/>
      <c r="D4" s="26"/>
      <c r="E4" s="38"/>
      <c r="F4" s="26"/>
      <c r="G4" s="26"/>
      <c r="H4" s="26"/>
      <c r="I4" s="26"/>
      <c r="J4" s="26"/>
      <c r="K4" s="27"/>
      <c r="L4" s="38"/>
      <c r="M4" s="27"/>
      <c r="N4" s="26"/>
    </row>
    <row r="5" spans="1:14" ht="12.75">
      <c r="A5" s="26"/>
      <c r="B5" s="26"/>
      <c r="C5" s="26"/>
      <c r="D5" s="26"/>
      <c r="E5" s="38"/>
      <c r="F5" s="26"/>
      <c r="G5" s="26"/>
      <c r="H5" s="26"/>
      <c r="I5" s="26"/>
      <c r="J5" s="26"/>
      <c r="K5" s="27"/>
      <c r="L5" s="38"/>
      <c r="M5" s="27"/>
      <c r="N5" s="26"/>
    </row>
    <row r="6" spans="1:14" ht="12.75">
      <c r="A6" s="26"/>
      <c r="B6" s="26"/>
      <c r="C6" s="38"/>
      <c r="D6" s="38"/>
      <c r="E6" s="38"/>
      <c r="F6" s="26"/>
      <c r="G6" s="26"/>
      <c r="H6" s="26"/>
      <c r="I6" s="26"/>
      <c r="J6" s="26"/>
      <c r="K6" s="27"/>
      <c r="L6" s="38"/>
      <c r="M6" s="27"/>
      <c r="N6" s="26"/>
    </row>
    <row r="7" spans="1:14" ht="12.75">
      <c r="A7" s="26"/>
      <c r="B7" s="26"/>
      <c r="C7" s="26"/>
      <c r="D7" s="26"/>
      <c r="E7" s="38"/>
      <c r="F7" s="26"/>
      <c r="G7" s="26"/>
      <c r="H7" s="26"/>
      <c r="I7" s="26"/>
      <c r="J7" s="26"/>
      <c r="K7" s="27"/>
      <c r="L7" s="38"/>
      <c r="M7" s="27"/>
      <c r="N7" s="26"/>
    </row>
    <row r="8" spans="1:14" ht="12.75">
      <c r="A8" s="26"/>
      <c r="B8" s="26"/>
      <c r="C8" s="26"/>
      <c r="D8" s="26"/>
      <c r="E8" s="38"/>
      <c r="F8" s="26"/>
      <c r="G8" s="26"/>
      <c r="H8" s="26"/>
      <c r="I8" s="26"/>
      <c r="J8" s="26"/>
      <c r="K8" s="27"/>
      <c r="L8" s="38"/>
      <c r="M8" s="27"/>
      <c r="N8" s="26"/>
    </row>
    <row r="9" spans="1:14" ht="12.75">
      <c r="A9" s="26"/>
      <c r="B9" s="26"/>
      <c r="C9" s="26"/>
      <c r="D9" s="26"/>
      <c r="E9" s="38"/>
      <c r="F9" s="26"/>
      <c r="G9" s="26"/>
      <c r="H9" s="26"/>
      <c r="I9" s="26"/>
      <c r="J9" s="26"/>
      <c r="K9" s="27"/>
      <c r="L9" s="38"/>
      <c r="M9" s="27"/>
      <c r="N9" s="26"/>
    </row>
    <row r="10" spans="1:14" ht="12.75">
      <c r="A10" s="26"/>
      <c r="B10" s="26"/>
      <c r="C10" s="26"/>
      <c r="D10" s="26"/>
      <c r="E10" s="38"/>
      <c r="F10" s="26"/>
      <c r="G10" s="26"/>
      <c r="H10" s="26"/>
      <c r="I10" s="26"/>
      <c r="J10" s="26"/>
      <c r="K10" s="27"/>
      <c r="L10" s="38"/>
      <c r="M10" s="27"/>
      <c r="N10" s="26"/>
    </row>
    <row r="11" spans="1:14" ht="12.75">
      <c r="A11" s="26"/>
      <c r="B11" s="26"/>
      <c r="C11" s="26"/>
      <c r="D11" s="26"/>
      <c r="E11" s="38"/>
      <c r="F11" s="26"/>
      <c r="G11" s="26"/>
      <c r="H11" s="26"/>
      <c r="I11" s="26"/>
      <c r="J11" s="26"/>
      <c r="K11" s="27"/>
      <c r="L11" s="38"/>
      <c r="M11" s="27"/>
      <c r="N11" s="26"/>
    </row>
    <row r="12" spans="1:14" ht="12.75">
      <c r="A12" s="26"/>
      <c r="B12" s="26"/>
      <c r="C12" s="26"/>
      <c r="D12" s="26"/>
      <c r="E12" s="38"/>
      <c r="F12" s="26"/>
      <c r="G12" s="26"/>
      <c r="H12" s="26"/>
      <c r="I12" s="26"/>
      <c r="J12" s="26"/>
      <c r="K12" s="27"/>
      <c r="L12" s="38"/>
      <c r="M12" s="27"/>
      <c r="N12" s="26"/>
    </row>
    <row r="13" spans="1:14" ht="12.7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7"/>
      <c r="L13" s="38"/>
      <c r="M13" s="27"/>
      <c r="N13" s="26"/>
    </row>
    <row r="14" spans="1:14" ht="12.75">
      <c r="A14" s="26"/>
      <c r="B14" s="26"/>
      <c r="C14" s="26"/>
      <c r="D14" s="26"/>
      <c r="E14" s="38"/>
      <c r="F14" s="26"/>
      <c r="G14" s="26"/>
      <c r="H14" s="26"/>
      <c r="I14" s="26"/>
      <c r="J14" s="26"/>
      <c r="K14" s="27"/>
      <c r="L14" s="38"/>
      <c r="M14" s="27"/>
      <c r="N14" s="26"/>
    </row>
    <row r="15" spans="1:14" ht="12.75">
      <c r="A15" s="26"/>
      <c r="B15" s="26"/>
      <c r="C15" s="26"/>
      <c r="D15" s="26"/>
      <c r="E15" s="38"/>
      <c r="F15" s="26"/>
      <c r="G15" s="26"/>
      <c r="H15" s="26"/>
      <c r="I15" s="26"/>
      <c r="J15" s="26"/>
      <c r="K15" s="27"/>
      <c r="L15" s="38"/>
      <c r="M15" s="27"/>
      <c r="N15" s="26"/>
    </row>
    <row r="16" spans="1:14" ht="12.75">
      <c r="A16" s="26"/>
      <c r="B16" s="26"/>
      <c r="C16" s="26"/>
      <c r="D16" s="26"/>
      <c r="E16" s="38"/>
      <c r="F16" s="26"/>
      <c r="G16" s="26"/>
      <c r="H16" s="26"/>
      <c r="I16" s="26"/>
      <c r="J16" s="26"/>
      <c r="K16" s="27"/>
      <c r="L16" s="38"/>
      <c r="M16" s="27"/>
      <c r="N16" s="26"/>
    </row>
    <row r="17" spans="1:14" ht="12.75">
      <c r="A17" s="26"/>
      <c r="B17" s="26"/>
      <c r="C17" s="26"/>
      <c r="D17" s="26"/>
      <c r="E17" s="38"/>
      <c r="F17" s="26"/>
      <c r="G17" s="26"/>
      <c r="H17" s="26"/>
      <c r="I17" s="26"/>
      <c r="J17" s="26"/>
      <c r="K17" s="27"/>
      <c r="L17" s="38"/>
      <c r="M17" s="27"/>
      <c r="N17" s="26"/>
    </row>
    <row r="18" spans="1:14" ht="12.75">
      <c r="A18" s="26"/>
      <c r="B18" s="26"/>
      <c r="C18" s="26"/>
      <c r="D18" s="26"/>
      <c r="E18" s="38"/>
      <c r="F18" s="26"/>
      <c r="G18" s="26"/>
      <c r="H18" s="26"/>
      <c r="I18" s="26"/>
      <c r="J18" s="26"/>
      <c r="K18" s="27"/>
      <c r="L18" s="38"/>
      <c r="M18" s="27"/>
      <c r="N18" s="26"/>
    </row>
    <row r="19" spans="1:14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38"/>
      <c r="M19" s="27"/>
      <c r="N19" s="26"/>
    </row>
    <row r="20" spans="1:14" ht="12.75">
      <c r="A20" s="26"/>
      <c r="B20" s="26"/>
      <c r="C20" s="26"/>
      <c r="D20" s="26"/>
      <c r="E20" s="38"/>
      <c r="F20" s="26"/>
      <c r="G20" s="26"/>
      <c r="H20" s="26"/>
      <c r="I20" s="26"/>
      <c r="J20" s="26"/>
      <c r="K20" s="27"/>
      <c r="L20" s="38"/>
      <c r="M20" s="27"/>
      <c r="N20" s="26"/>
    </row>
    <row r="21" spans="1:14" ht="12.75">
      <c r="A21" s="26"/>
      <c r="B21" s="26"/>
      <c r="C21" s="26"/>
      <c r="D21" s="26"/>
      <c r="E21" s="38"/>
      <c r="F21" s="26"/>
      <c r="G21" s="26"/>
      <c r="H21" s="26"/>
      <c r="I21" s="26"/>
      <c r="J21" s="26"/>
      <c r="K21" s="27"/>
      <c r="L21" s="38"/>
      <c r="M21" s="27"/>
      <c r="N21" s="26"/>
    </row>
    <row r="22" spans="1:14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7"/>
      <c r="L22" s="38"/>
      <c r="M22" s="27"/>
      <c r="N22" s="26"/>
    </row>
    <row r="23" spans="1:14" ht="12.75">
      <c r="A23" s="26"/>
      <c r="B23" s="26"/>
      <c r="C23" s="26"/>
      <c r="D23" s="26"/>
      <c r="E23" s="38"/>
      <c r="F23" s="26"/>
      <c r="G23" s="26"/>
      <c r="H23" s="26"/>
      <c r="I23" s="26"/>
      <c r="J23" s="26"/>
      <c r="K23" s="27"/>
      <c r="L23" s="38"/>
      <c r="M23" s="27"/>
      <c r="N23" s="26"/>
    </row>
    <row r="24" spans="1:14" ht="12.75">
      <c r="A24" s="26"/>
      <c r="B24" s="26"/>
      <c r="C24" s="26"/>
      <c r="D24" s="26"/>
      <c r="E24" s="38"/>
      <c r="F24" s="26"/>
      <c r="G24" s="26"/>
      <c r="H24" s="26"/>
      <c r="I24" s="26"/>
      <c r="J24" s="26"/>
      <c r="K24" s="27"/>
      <c r="L24" s="38"/>
      <c r="M24" s="27"/>
      <c r="N24" s="26"/>
    </row>
    <row r="25" spans="1:14" ht="12.75">
      <c r="A25" s="26"/>
      <c r="B25" s="26"/>
      <c r="C25" s="26"/>
      <c r="E25" s="26"/>
      <c r="F25" s="26"/>
      <c r="G25" s="26"/>
      <c r="H25" s="26"/>
      <c r="I25" s="26"/>
      <c r="J25" s="26"/>
      <c r="K25" s="27"/>
      <c r="L25" s="38"/>
      <c r="M25" s="27"/>
      <c r="N25" s="26"/>
    </row>
    <row r="26" spans="1:14" ht="12.75">
      <c r="A26" s="26"/>
      <c r="B26" s="38"/>
      <c r="C26" s="38"/>
      <c r="D26" s="38"/>
      <c r="E26" s="38"/>
      <c r="F26" s="26"/>
      <c r="G26" s="26"/>
      <c r="H26" s="26"/>
      <c r="I26" s="26"/>
      <c r="J26" s="26"/>
      <c r="K26" s="27"/>
      <c r="L26" s="38"/>
      <c r="M26" s="27"/>
      <c r="N26" s="26"/>
    </row>
    <row r="27" spans="1:14" ht="12.75">
      <c r="A27" s="26"/>
      <c r="B27" s="26"/>
      <c r="C27" s="26"/>
      <c r="D27" s="26"/>
      <c r="E27" s="38"/>
      <c r="F27" s="26"/>
      <c r="G27" s="26"/>
      <c r="H27" s="26"/>
      <c r="I27" s="26"/>
      <c r="J27" s="26"/>
      <c r="K27" s="27"/>
      <c r="L27" s="38"/>
      <c r="M27" s="27"/>
      <c r="N27" s="26"/>
    </row>
    <row r="28" spans="1:14" ht="12.75">
      <c r="A28" s="26"/>
      <c r="B28" s="26"/>
      <c r="C28" s="26"/>
      <c r="D28" s="26"/>
      <c r="E28" s="38"/>
      <c r="F28" s="26"/>
      <c r="G28" s="26"/>
      <c r="H28" s="26"/>
      <c r="I28" s="26"/>
      <c r="J28" s="26"/>
      <c r="K28" s="27"/>
      <c r="L28" s="38"/>
      <c r="M28" s="27"/>
      <c r="N28" s="26"/>
    </row>
    <row r="29" spans="1:14" ht="12.75">
      <c r="A29" s="26"/>
      <c r="B29" s="26"/>
      <c r="C29" s="26"/>
      <c r="D29" s="26"/>
      <c r="E29" s="38"/>
      <c r="F29" s="26"/>
      <c r="G29" s="26"/>
      <c r="H29" s="26"/>
      <c r="I29" s="26"/>
      <c r="J29" s="26"/>
      <c r="K29" s="27"/>
      <c r="L29" s="38"/>
      <c r="M29" s="27"/>
      <c r="N29" s="26"/>
    </row>
    <row r="30" spans="1:14" ht="12.75">
      <c r="A30" s="26"/>
      <c r="B30" s="26"/>
      <c r="C30" s="26"/>
      <c r="D30" s="26"/>
      <c r="E30" s="38"/>
      <c r="F30" s="26"/>
      <c r="G30" s="26"/>
      <c r="H30" s="26"/>
      <c r="I30" s="26"/>
      <c r="J30" s="26"/>
      <c r="K30" s="27"/>
      <c r="L30" s="38"/>
      <c r="M30" s="27"/>
      <c r="N30" s="26"/>
    </row>
    <row r="31" spans="1:14" ht="12.75">
      <c r="A31" s="26"/>
      <c r="B31" s="26"/>
      <c r="C31" s="26"/>
      <c r="D31" s="26"/>
      <c r="E31" s="38"/>
      <c r="F31" s="26"/>
      <c r="G31" s="38"/>
      <c r="H31" s="26"/>
      <c r="I31" s="26"/>
      <c r="J31" s="26"/>
      <c r="K31" s="27"/>
      <c r="L31" s="38"/>
      <c r="M31" s="27"/>
      <c r="N31" s="26"/>
    </row>
    <row r="32" spans="1:14" ht="12.75">
      <c r="A32" s="26"/>
      <c r="C32" s="38"/>
      <c r="D32" s="38"/>
      <c r="E32" s="38"/>
      <c r="F32" s="26"/>
      <c r="G32" s="38"/>
      <c r="H32" s="26"/>
      <c r="I32" s="26"/>
      <c r="J32" s="26"/>
      <c r="K32" s="27"/>
      <c r="L32" s="38"/>
      <c r="M32" s="27"/>
      <c r="N32" s="26"/>
    </row>
    <row r="33" spans="1:14" ht="12.75">
      <c r="A33" s="26"/>
      <c r="B33" s="26"/>
      <c r="C33" s="26"/>
      <c r="D33" s="26"/>
      <c r="E33" s="38"/>
      <c r="F33" s="26"/>
      <c r="G33" s="26"/>
      <c r="H33" s="26"/>
      <c r="I33" s="26"/>
      <c r="J33" s="26"/>
      <c r="K33" s="27"/>
      <c r="L33" s="38"/>
      <c r="M33" s="27"/>
      <c r="N33" s="26"/>
    </row>
    <row r="34" spans="1:14" ht="12.75">
      <c r="A34" s="26"/>
      <c r="B34" s="26"/>
      <c r="C34" s="26"/>
      <c r="E34" s="38"/>
      <c r="F34" s="26"/>
      <c r="G34" s="26"/>
      <c r="H34" s="26"/>
      <c r="I34" s="26"/>
      <c r="J34" s="26"/>
      <c r="K34" s="27"/>
      <c r="L34" s="38"/>
      <c r="M34" s="27"/>
      <c r="N34" s="26"/>
    </row>
    <row r="35" spans="1:14" ht="12.75">
      <c r="A35" s="26"/>
      <c r="B35" s="26"/>
      <c r="C35" s="26"/>
      <c r="D35" s="26"/>
      <c r="E35" s="38"/>
      <c r="F35" s="26"/>
      <c r="G35" s="26"/>
      <c r="H35" s="26"/>
      <c r="I35" s="26"/>
      <c r="J35" s="26"/>
      <c r="K35" s="27"/>
      <c r="L35" s="38"/>
      <c r="M35" s="27"/>
      <c r="N35" s="26"/>
    </row>
    <row r="36" spans="1:14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7"/>
      <c r="L36" s="38"/>
      <c r="M36" s="27"/>
      <c r="N36" s="26"/>
    </row>
    <row r="37" spans="1:14" ht="12.75">
      <c r="A37" s="26"/>
      <c r="B37" s="26"/>
      <c r="C37" s="26"/>
      <c r="D37" s="26"/>
      <c r="E37" s="38"/>
      <c r="F37" s="26"/>
      <c r="G37" s="26"/>
      <c r="H37" s="26"/>
      <c r="I37" s="26"/>
      <c r="J37" s="26"/>
      <c r="K37" s="27"/>
      <c r="L37" s="38"/>
      <c r="M37" s="27"/>
      <c r="N37" s="26"/>
    </row>
    <row r="38" spans="1:14" ht="12.75">
      <c r="A38" s="26"/>
      <c r="B38" s="26"/>
      <c r="C38" s="26"/>
      <c r="D38" s="26"/>
      <c r="E38" s="38"/>
      <c r="F38" s="26"/>
      <c r="G38" s="26"/>
      <c r="H38" s="26"/>
      <c r="I38" s="26"/>
      <c r="J38" s="26"/>
      <c r="K38" s="27"/>
      <c r="L38" s="38"/>
      <c r="M38" s="27"/>
      <c r="N38" s="26"/>
    </row>
    <row r="39" spans="1:14" ht="12.75">
      <c r="A39" s="26"/>
      <c r="B39" s="26"/>
      <c r="C39" s="26"/>
      <c r="D39" s="26"/>
      <c r="E39" s="38"/>
      <c r="F39" s="26"/>
      <c r="G39" s="26"/>
      <c r="H39" s="26"/>
      <c r="I39" s="26"/>
      <c r="J39" s="26"/>
      <c r="K39" s="27"/>
      <c r="L39" s="38"/>
      <c r="M39" s="27"/>
      <c r="N39" s="26"/>
    </row>
    <row r="40" spans="1:14" ht="12.75">
      <c r="A40" s="26"/>
      <c r="B40" s="26"/>
      <c r="C40" s="26"/>
      <c r="D40" s="26"/>
      <c r="E40" s="38"/>
      <c r="F40" s="26"/>
      <c r="G40" s="26"/>
      <c r="H40" s="26"/>
      <c r="I40" s="26"/>
      <c r="J40" s="26"/>
      <c r="K40" s="27"/>
      <c r="L40" s="38"/>
      <c r="M40" s="27"/>
      <c r="N40" s="26"/>
    </row>
    <row r="41" spans="1:14" ht="12.75">
      <c r="A41" s="26"/>
      <c r="B41" s="26"/>
      <c r="C41" s="26"/>
      <c r="D41" s="26"/>
      <c r="E41" s="38"/>
      <c r="F41" s="26"/>
      <c r="G41" s="26"/>
      <c r="H41" s="26"/>
      <c r="I41" s="26"/>
      <c r="J41" s="26"/>
      <c r="K41" s="27"/>
      <c r="L41" s="38"/>
      <c r="M41" s="27"/>
      <c r="N41" s="26"/>
    </row>
    <row r="42" spans="1:14" ht="12.75">
      <c r="A42" s="26"/>
      <c r="B42" s="26"/>
      <c r="C42" s="26"/>
      <c r="D42" s="26"/>
      <c r="E42" s="38"/>
      <c r="F42" s="26"/>
      <c r="G42" s="26"/>
      <c r="H42" s="26"/>
      <c r="I42" s="26"/>
      <c r="J42" s="26"/>
      <c r="K42" s="27"/>
      <c r="L42" s="38"/>
      <c r="M42" s="27"/>
      <c r="N42" s="26"/>
    </row>
    <row r="43" spans="1:14" ht="12.75">
      <c r="A43" s="26"/>
      <c r="B43" s="26"/>
      <c r="C43" s="26"/>
      <c r="D43" s="26"/>
      <c r="E43" s="38"/>
      <c r="F43" s="26"/>
      <c r="G43" s="26"/>
      <c r="H43" s="26"/>
      <c r="I43" s="26"/>
      <c r="J43" s="26"/>
      <c r="K43" s="27"/>
      <c r="L43" s="38"/>
      <c r="M43" s="27"/>
      <c r="N43" s="26"/>
    </row>
    <row r="44" spans="1:14" ht="12.75">
      <c r="A44" s="26"/>
      <c r="B44" s="26"/>
      <c r="C44" s="26"/>
      <c r="D44" s="26"/>
      <c r="E44" s="38"/>
      <c r="F44" s="26"/>
      <c r="G44" s="38"/>
      <c r="H44" s="26"/>
      <c r="I44" s="26"/>
      <c r="J44" s="26"/>
      <c r="K44" s="27"/>
      <c r="L44" s="38"/>
      <c r="M44" s="27"/>
      <c r="N44" s="26"/>
    </row>
    <row r="45" spans="1:14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7"/>
      <c r="L45" s="38"/>
      <c r="M45" s="27"/>
      <c r="N45" s="26"/>
    </row>
    <row r="46" spans="1:14" ht="12.75">
      <c r="A46" s="26"/>
      <c r="B46" s="26"/>
      <c r="C46" s="26"/>
      <c r="D46" s="26"/>
      <c r="E46" s="38"/>
      <c r="F46" s="26"/>
      <c r="G46" s="26"/>
      <c r="H46" s="26"/>
      <c r="I46" s="26"/>
      <c r="J46" s="26"/>
      <c r="K46" s="27"/>
      <c r="L46" s="38"/>
      <c r="M46" s="27"/>
      <c r="N46" s="26"/>
    </row>
    <row r="47" spans="1:14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7"/>
      <c r="L47" s="38"/>
      <c r="M47" s="27"/>
      <c r="N47" s="26"/>
    </row>
    <row r="48" spans="1:14" ht="12.75">
      <c r="A48" s="26"/>
      <c r="B48" s="38"/>
      <c r="C48" s="38"/>
      <c r="D48" s="38"/>
      <c r="E48" s="38"/>
      <c r="F48" s="26"/>
      <c r="G48" s="38"/>
      <c r="H48" s="26"/>
      <c r="I48" s="26"/>
      <c r="J48" s="26"/>
      <c r="K48" s="27"/>
      <c r="L48" s="38"/>
      <c r="M48" s="27"/>
      <c r="N48" s="26"/>
    </row>
    <row r="49" spans="1:14" ht="12.75">
      <c r="A49" s="26"/>
      <c r="B49" s="26"/>
      <c r="C49" s="26"/>
      <c r="D49" s="26"/>
      <c r="E49" s="38"/>
      <c r="F49" s="26"/>
      <c r="G49" s="26"/>
      <c r="H49" s="26"/>
      <c r="I49" s="26"/>
      <c r="J49" s="26"/>
      <c r="K49" s="27"/>
      <c r="L49" s="26"/>
      <c r="M49" s="27"/>
      <c r="N49" s="26"/>
    </row>
    <row r="50" spans="1:14" ht="12.75">
      <c r="A50" s="26"/>
      <c r="B50" s="26"/>
      <c r="C50" s="26"/>
      <c r="D50" s="26"/>
      <c r="E50" s="38"/>
      <c r="F50" s="26"/>
      <c r="G50" s="26"/>
      <c r="H50" s="26"/>
      <c r="I50" s="26"/>
      <c r="J50" s="26"/>
      <c r="K50" s="27"/>
      <c r="L50" s="38"/>
      <c r="M50" s="27"/>
      <c r="N50" s="26"/>
    </row>
    <row r="51" spans="1:14" ht="12.75">
      <c r="A51" s="26"/>
      <c r="B51" s="26"/>
      <c r="C51" s="26"/>
      <c r="D51" s="26"/>
      <c r="E51" s="38"/>
      <c r="F51" s="26"/>
      <c r="G51" s="26"/>
      <c r="H51" s="26"/>
      <c r="I51" s="26"/>
      <c r="J51" s="26"/>
      <c r="K51" s="27"/>
      <c r="L51" s="38"/>
      <c r="M51" s="27"/>
      <c r="N51" s="26"/>
    </row>
    <row r="52" spans="1:14" ht="12.75">
      <c r="A52" s="26"/>
      <c r="B52" s="26"/>
      <c r="C52" s="26"/>
      <c r="D52" s="26"/>
      <c r="E52" s="38"/>
      <c r="F52" s="26"/>
      <c r="G52" s="26"/>
      <c r="H52" s="26"/>
      <c r="I52" s="26"/>
      <c r="J52" s="26"/>
      <c r="K52" s="27"/>
      <c r="L52" s="38"/>
      <c r="M52" s="27"/>
      <c r="N52" s="26"/>
    </row>
    <row r="53" spans="1:14" ht="12.75">
      <c r="A53" s="26"/>
      <c r="B53" s="38"/>
      <c r="C53" s="38"/>
      <c r="D53" s="38"/>
      <c r="E53" s="38"/>
      <c r="F53" s="26"/>
      <c r="G53" s="26"/>
      <c r="H53" s="26"/>
      <c r="I53" s="26"/>
      <c r="J53" s="26"/>
      <c r="K53" s="27"/>
      <c r="L53" s="38"/>
      <c r="M53" s="27"/>
      <c r="N53" s="26"/>
    </row>
    <row r="54" spans="1:14" ht="12.75">
      <c r="A54" s="26"/>
      <c r="B54" s="26"/>
      <c r="C54" s="26"/>
      <c r="D54" s="26"/>
      <c r="E54" s="38"/>
      <c r="F54" s="26"/>
      <c r="G54" s="26"/>
      <c r="H54" s="26"/>
      <c r="I54" s="26"/>
      <c r="J54" s="26"/>
      <c r="K54" s="27"/>
      <c r="L54" s="38"/>
      <c r="M54" s="27"/>
      <c r="N54" s="26"/>
    </row>
    <row r="55" spans="1:14" ht="12.75">
      <c r="A55" s="26"/>
      <c r="B55" s="26"/>
      <c r="C55" s="26"/>
      <c r="D55" s="26"/>
      <c r="E55" s="38"/>
      <c r="F55" s="26"/>
      <c r="G55" s="26"/>
      <c r="H55" s="26"/>
      <c r="I55" s="26"/>
      <c r="J55" s="26"/>
      <c r="K55" s="27"/>
      <c r="L55" s="38"/>
      <c r="M55" s="27"/>
      <c r="N55" s="26"/>
    </row>
    <row r="56" spans="1:13" ht="12.75">
      <c r="A56" s="26"/>
      <c r="B56" s="38"/>
      <c r="C56" s="38"/>
      <c r="D56" s="38"/>
      <c r="E56" s="38"/>
      <c r="F56" s="26"/>
      <c r="G56" s="26"/>
      <c r="H56" s="26"/>
      <c r="I56" s="26"/>
      <c r="J56" s="26"/>
      <c r="K56" s="27"/>
      <c r="L56" s="38"/>
      <c r="M56" s="27"/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57421875" style="0" customWidth="1"/>
    <col min="2" max="2" width="6.421875" style="0" customWidth="1"/>
    <col min="3" max="3" width="19.57421875" style="0" customWidth="1"/>
    <col min="4" max="4" width="10.7109375" style="0" customWidth="1"/>
    <col min="5" max="5" width="7.28125" style="0" customWidth="1"/>
    <col min="6" max="6" width="8.421875" style="0" customWidth="1"/>
    <col min="7" max="7" width="6.421875" style="0" customWidth="1"/>
    <col min="8" max="8" width="7.57421875" style="0" customWidth="1"/>
    <col min="9" max="9" width="8.00390625" style="0" customWidth="1"/>
    <col min="10" max="10" width="8.421875" style="0" customWidth="1"/>
    <col min="11" max="11" width="10.57421875" style="0" customWidth="1"/>
    <col min="12" max="12" width="6.57421875" style="0" customWidth="1"/>
    <col min="13" max="13" width="9.140625" style="0" customWidth="1"/>
  </cols>
  <sheetData>
    <row r="1" ht="20.25">
      <c r="A1" s="5" t="s">
        <v>393</v>
      </c>
    </row>
    <row r="3" spans="2:14" ht="12.75">
      <c r="B3" s="30"/>
      <c r="C3" s="30"/>
      <c r="D3" s="30"/>
      <c r="E3" s="38"/>
      <c r="F3" s="30"/>
      <c r="G3" s="38"/>
      <c r="H3" s="30"/>
      <c r="I3" s="30"/>
      <c r="J3" s="30"/>
      <c r="K3" s="31"/>
      <c r="L3" s="38"/>
      <c r="M3" s="31"/>
      <c r="N3" s="30"/>
    </row>
    <row r="4" spans="2:14" ht="12.75">
      <c r="B4" s="30"/>
      <c r="C4" s="30"/>
      <c r="D4" s="30"/>
      <c r="E4" s="38"/>
      <c r="F4" s="30"/>
      <c r="G4" s="30"/>
      <c r="H4" s="30"/>
      <c r="I4" s="30"/>
      <c r="J4" s="30"/>
      <c r="K4" s="31"/>
      <c r="L4" s="38"/>
      <c r="M4" s="31"/>
      <c r="N4" s="30"/>
    </row>
    <row r="5" spans="2:14" ht="12.75">
      <c r="B5" s="38"/>
      <c r="C5" s="38"/>
      <c r="D5" s="38"/>
      <c r="E5" s="38"/>
      <c r="F5" s="30"/>
      <c r="G5" s="30"/>
      <c r="H5" s="30"/>
      <c r="I5" s="30"/>
      <c r="J5" s="30"/>
      <c r="K5" s="31"/>
      <c r="L5" s="38"/>
      <c r="M5" s="31"/>
      <c r="N5" s="30"/>
    </row>
    <row r="6" spans="2:14" ht="12.75">
      <c r="B6" s="30"/>
      <c r="C6" s="30"/>
      <c r="D6" s="30"/>
      <c r="E6" s="38"/>
      <c r="F6" s="30"/>
      <c r="G6" s="30"/>
      <c r="H6" s="30"/>
      <c r="I6" s="30"/>
      <c r="J6" s="30"/>
      <c r="K6" s="31"/>
      <c r="L6" s="38"/>
      <c r="M6" s="31"/>
      <c r="N6" s="30"/>
    </row>
    <row r="7" spans="2:14" ht="12.75">
      <c r="B7" s="30"/>
      <c r="C7" s="30"/>
      <c r="D7" s="30"/>
      <c r="E7" s="38"/>
      <c r="F7" s="30"/>
      <c r="G7" s="30"/>
      <c r="H7" s="30"/>
      <c r="I7" s="30"/>
      <c r="J7" s="30"/>
      <c r="K7" s="31"/>
      <c r="L7" s="38"/>
      <c r="M7" s="31"/>
      <c r="N7" s="30"/>
    </row>
    <row r="8" spans="2:14" ht="12.75">
      <c r="B8" s="30"/>
      <c r="C8" s="30"/>
      <c r="D8" s="30"/>
      <c r="E8" s="38"/>
      <c r="F8" s="30"/>
      <c r="G8" s="30"/>
      <c r="H8" s="30"/>
      <c r="I8" s="30"/>
      <c r="J8" s="30"/>
      <c r="K8" s="31"/>
      <c r="L8" s="38"/>
      <c r="M8" s="31"/>
      <c r="N8" s="30"/>
    </row>
    <row r="9" spans="2:14" ht="12.75">
      <c r="B9" s="30"/>
      <c r="C9" s="30"/>
      <c r="D9" s="30"/>
      <c r="E9" s="38"/>
      <c r="F9" s="30"/>
      <c r="G9" s="30"/>
      <c r="H9" s="30"/>
      <c r="I9" s="30"/>
      <c r="J9" s="30"/>
      <c r="K9" s="31"/>
      <c r="L9" s="38"/>
      <c r="M9" s="31"/>
      <c r="N9" s="30"/>
    </row>
    <row r="10" spans="2:14" ht="12.75">
      <c r="B10" s="30"/>
      <c r="C10" s="30"/>
      <c r="D10" s="30"/>
      <c r="E10" s="38"/>
      <c r="F10" s="30"/>
      <c r="G10" s="30"/>
      <c r="H10" s="30"/>
      <c r="I10" s="30"/>
      <c r="J10" s="30"/>
      <c r="K10" s="31"/>
      <c r="L10" s="38"/>
      <c r="M10" s="31"/>
      <c r="N10" s="30"/>
    </row>
    <row r="11" spans="2:14" ht="12.75">
      <c r="B11" s="30"/>
      <c r="C11" s="30"/>
      <c r="D11" s="30"/>
      <c r="E11" s="38"/>
      <c r="F11" s="30"/>
      <c r="G11" s="30"/>
      <c r="H11" s="30"/>
      <c r="I11" s="30"/>
      <c r="J11" s="30"/>
      <c r="K11" s="31"/>
      <c r="L11" s="38"/>
      <c r="M11" s="31"/>
      <c r="N11" s="30"/>
    </row>
    <row r="12" spans="2:14" ht="12.75">
      <c r="B12" s="26"/>
      <c r="C12" s="26"/>
      <c r="D12" s="26"/>
      <c r="E12" s="38"/>
      <c r="F12" s="30"/>
      <c r="G12" s="26"/>
      <c r="H12" s="26"/>
      <c r="I12" s="26"/>
      <c r="J12" s="26"/>
      <c r="K12" s="27"/>
      <c r="L12" s="38"/>
      <c r="M12" s="27"/>
      <c r="N12" s="30"/>
    </row>
    <row r="13" spans="2:14" ht="12.75">
      <c r="B13" s="30"/>
      <c r="C13" s="42"/>
      <c r="D13" s="30"/>
      <c r="E13" s="38"/>
      <c r="F13" s="30"/>
      <c r="G13" s="30"/>
      <c r="H13" s="30"/>
      <c r="I13" s="30"/>
      <c r="J13" s="30"/>
      <c r="K13" s="31"/>
      <c r="L13" s="38"/>
      <c r="M13" s="31"/>
      <c r="N13" s="30"/>
    </row>
    <row r="14" spans="2:14" ht="12.75">
      <c r="B14" s="38"/>
      <c r="C14" s="38"/>
      <c r="D14" s="38"/>
      <c r="E14" s="38"/>
      <c r="F14" s="30"/>
      <c r="G14" s="30"/>
      <c r="H14" s="30"/>
      <c r="I14" s="30"/>
      <c r="J14" s="30"/>
      <c r="K14" s="31"/>
      <c r="L14" s="38"/>
      <c r="M14" s="31"/>
      <c r="N14" s="30"/>
    </row>
    <row r="15" spans="2:14" ht="12.75">
      <c r="B15" s="30"/>
      <c r="C15" s="30"/>
      <c r="D15" s="30"/>
      <c r="E15" s="38"/>
      <c r="F15" s="30"/>
      <c r="G15" s="30"/>
      <c r="H15" s="30"/>
      <c r="I15" s="30"/>
      <c r="J15" s="30"/>
      <c r="K15" s="31"/>
      <c r="L15" s="38"/>
      <c r="M15" s="31"/>
      <c r="N15" s="30"/>
    </row>
    <row r="16" spans="2:14" ht="12.75">
      <c r="B16" s="30"/>
      <c r="C16" s="30"/>
      <c r="D16" s="30"/>
      <c r="E16" s="38"/>
      <c r="F16" s="30"/>
      <c r="G16" s="30"/>
      <c r="H16" s="30"/>
      <c r="I16" s="30"/>
      <c r="J16" s="30"/>
      <c r="K16" s="31"/>
      <c r="L16" s="38"/>
      <c r="M16" s="31"/>
      <c r="N16" s="30"/>
    </row>
    <row r="17" spans="2:14" ht="12.75">
      <c r="B17" s="30"/>
      <c r="C17" s="30"/>
      <c r="D17" s="30"/>
      <c r="E17" s="38"/>
      <c r="F17" s="30"/>
      <c r="G17" s="30"/>
      <c r="H17" s="30"/>
      <c r="I17" s="30"/>
      <c r="J17" s="30"/>
      <c r="K17" s="31"/>
      <c r="L17" s="38"/>
      <c r="M17" s="31"/>
      <c r="N17" s="30"/>
    </row>
    <row r="18" spans="2:14" ht="12.75">
      <c r="B18" s="30"/>
      <c r="C18" s="30"/>
      <c r="D18" s="30"/>
      <c r="E18" s="38"/>
      <c r="F18" s="30"/>
      <c r="G18" s="30"/>
      <c r="H18" s="30"/>
      <c r="I18" s="30"/>
      <c r="J18" s="30"/>
      <c r="K18" s="31"/>
      <c r="L18" s="38"/>
      <c r="M18" s="31"/>
      <c r="N18" s="30"/>
    </row>
    <row r="19" spans="2:14" ht="12.75">
      <c r="B19" s="38"/>
      <c r="C19" s="38"/>
      <c r="D19" s="38"/>
      <c r="E19" s="38"/>
      <c r="F19" s="30"/>
      <c r="G19" s="30"/>
      <c r="H19" s="30"/>
      <c r="I19" s="30"/>
      <c r="J19" s="30"/>
      <c r="K19" s="31"/>
      <c r="L19" s="38"/>
      <c r="M19" s="31"/>
      <c r="N19" s="30"/>
    </row>
    <row r="20" spans="2:14" ht="12.75">
      <c r="B20" s="30"/>
      <c r="C20" s="30"/>
      <c r="D20" s="30"/>
      <c r="E20" s="38"/>
      <c r="F20" s="30"/>
      <c r="G20" s="30"/>
      <c r="H20" s="30"/>
      <c r="I20" s="30"/>
      <c r="J20" s="30"/>
      <c r="K20" s="31"/>
      <c r="L20" s="38"/>
      <c r="M20" s="31"/>
      <c r="N20" s="30"/>
    </row>
    <row r="21" spans="2:14" ht="12.75">
      <c r="B21" s="30"/>
      <c r="C21" s="30"/>
      <c r="E21" s="38"/>
      <c r="F21" s="30"/>
      <c r="G21" s="30"/>
      <c r="H21" s="30"/>
      <c r="I21" s="30"/>
      <c r="J21" s="30"/>
      <c r="K21" s="31"/>
      <c r="L21" s="38"/>
      <c r="M21" s="31"/>
      <c r="N21" s="30"/>
    </row>
    <row r="22" spans="2:14" ht="12.75">
      <c r="B22" s="30"/>
      <c r="C22" s="30"/>
      <c r="D22" s="30"/>
      <c r="E22" s="30"/>
      <c r="F22" s="30"/>
      <c r="G22" s="30"/>
      <c r="H22" s="30"/>
      <c r="I22" s="30"/>
      <c r="J22" s="30"/>
      <c r="K22" s="31"/>
      <c r="L22" s="38"/>
      <c r="M22" s="31"/>
      <c r="N22" s="30"/>
    </row>
    <row r="23" spans="2:14" ht="12.75">
      <c r="B23" s="30"/>
      <c r="C23" s="30"/>
      <c r="D23" s="30"/>
      <c r="E23" s="38"/>
      <c r="F23" s="30"/>
      <c r="G23" s="30"/>
      <c r="H23" s="30"/>
      <c r="I23" s="30"/>
      <c r="J23" s="30"/>
      <c r="K23" s="31"/>
      <c r="L23" s="38"/>
      <c r="M23" s="31"/>
      <c r="N23" s="30"/>
    </row>
    <row r="24" spans="2:14" ht="12.75">
      <c r="B24" s="30"/>
      <c r="C24" s="30"/>
      <c r="D24" s="30"/>
      <c r="E24" s="38"/>
      <c r="F24" s="30"/>
      <c r="G24" s="30"/>
      <c r="H24" s="30"/>
      <c r="I24" s="30"/>
      <c r="J24" s="30"/>
      <c r="K24" s="31"/>
      <c r="L24" s="38"/>
      <c r="M24" s="31"/>
      <c r="N24" s="30"/>
    </row>
    <row r="25" spans="2:14" ht="12.75">
      <c r="B25" s="30"/>
      <c r="C25" s="30"/>
      <c r="D25" s="30"/>
      <c r="E25" s="38"/>
      <c r="F25" s="30"/>
      <c r="G25" s="30"/>
      <c r="H25" s="30"/>
      <c r="I25" s="30"/>
      <c r="J25" s="30"/>
      <c r="K25" s="31"/>
      <c r="L25" s="38"/>
      <c r="M25" s="31"/>
      <c r="N25" s="30"/>
    </row>
    <row r="26" spans="3:14" ht="12.75">
      <c r="C26" s="38"/>
      <c r="D26" s="38"/>
      <c r="E26" s="38"/>
      <c r="F26" s="30"/>
      <c r="G26" s="26"/>
      <c r="H26" s="30"/>
      <c r="I26" s="30"/>
      <c r="J26" s="30"/>
      <c r="K26" s="31"/>
      <c r="L26" s="38"/>
      <c r="M26" s="31"/>
      <c r="N26" s="30"/>
    </row>
    <row r="27" spans="2:14" ht="12.75">
      <c r="B27" s="30"/>
      <c r="C27" s="30"/>
      <c r="D27" s="30"/>
      <c r="E27" s="30"/>
      <c r="F27" s="30"/>
      <c r="G27" s="26"/>
      <c r="H27" s="30"/>
      <c r="I27" s="30"/>
      <c r="J27" s="30"/>
      <c r="K27" s="31"/>
      <c r="L27" s="38"/>
      <c r="M27" s="31"/>
      <c r="N27" s="30"/>
    </row>
    <row r="28" spans="2:14" ht="12.75">
      <c r="B28" s="30"/>
      <c r="C28" s="30"/>
      <c r="D28" s="30"/>
      <c r="E28" s="38"/>
      <c r="F28" s="30"/>
      <c r="G28" s="30"/>
      <c r="H28" s="30"/>
      <c r="I28" s="30"/>
      <c r="J28" s="30"/>
      <c r="K28" s="31"/>
      <c r="L28" s="38"/>
      <c r="M28" s="31"/>
      <c r="N28" s="30"/>
    </row>
    <row r="29" spans="2:14" ht="12.75">
      <c r="B29" s="30"/>
      <c r="C29" s="30"/>
      <c r="D29" s="30"/>
      <c r="E29" s="38"/>
      <c r="F29" s="30"/>
      <c r="G29" s="30"/>
      <c r="H29" s="30"/>
      <c r="I29" s="30"/>
      <c r="J29" s="30"/>
      <c r="K29" s="31"/>
      <c r="L29" s="30"/>
      <c r="M29" s="31"/>
      <c r="N29" s="30"/>
    </row>
    <row r="30" spans="2:14" ht="12.75">
      <c r="B30" s="30"/>
      <c r="C30" s="30"/>
      <c r="D30" s="30"/>
      <c r="E30" s="38"/>
      <c r="F30" s="30"/>
      <c r="G30" s="30"/>
      <c r="H30" s="30"/>
      <c r="I30" s="30"/>
      <c r="J30" s="30"/>
      <c r="K30" s="31"/>
      <c r="L30" s="38"/>
      <c r="M30" s="31"/>
      <c r="N30" s="30"/>
    </row>
    <row r="31" spans="2:14" ht="12.75">
      <c r="B31" s="26"/>
      <c r="C31" s="26"/>
      <c r="D31" s="26"/>
      <c r="E31" s="26"/>
      <c r="F31" s="30"/>
      <c r="G31" s="26"/>
      <c r="H31" s="26"/>
      <c r="I31" s="26"/>
      <c r="J31" s="26"/>
      <c r="K31" s="27"/>
      <c r="L31" s="38"/>
      <c r="M31" s="27"/>
      <c r="N31" s="30"/>
    </row>
    <row r="32" spans="2:14" ht="12.75">
      <c r="B32" s="38"/>
      <c r="C32" s="38"/>
      <c r="D32" s="38"/>
      <c r="E32" s="38"/>
      <c r="F32" s="30"/>
      <c r="G32" s="30"/>
      <c r="H32" s="30"/>
      <c r="I32" s="30"/>
      <c r="J32" s="30"/>
      <c r="K32" s="31"/>
      <c r="L32" s="38"/>
      <c r="M32" s="31"/>
      <c r="N32" s="30"/>
    </row>
    <row r="33" spans="2:14" ht="12.75">
      <c r="B33" s="30"/>
      <c r="C33" s="30"/>
      <c r="D33" s="30"/>
      <c r="E33" s="38"/>
      <c r="F33" s="30"/>
      <c r="G33" s="30"/>
      <c r="H33" s="30"/>
      <c r="I33" s="30"/>
      <c r="J33" s="30"/>
      <c r="K33" s="31"/>
      <c r="L33" s="38"/>
      <c r="M33" s="31"/>
      <c r="N33" s="30"/>
    </row>
    <row r="34" spans="2:14" ht="12.75">
      <c r="B34" s="30"/>
      <c r="C34" s="30"/>
      <c r="D34" s="30"/>
      <c r="E34" s="38"/>
      <c r="F34" s="30"/>
      <c r="G34" s="30"/>
      <c r="H34" s="30"/>
      <c r="I34" s="30"/>
      <c r="J34" s="30"/>
      <c r="K34" s="31"/>
      <c r="L34" s="38"/>
      <c r="M34" s="31"/>
      <c r="N34" s="30"/>
    </row>
    <row r="35" spans="2:14" ht="12.75">
      <c r="B35" s="30"/>
      <c r="C35" s="30"/>
      <c r="D35" s="30"/>
      <c r="E35" s="38"/>
      <c r="F35" s="30"/>
      <c r="G35" s="30"/>
      <c r="H35" s="30"/>
      <c r="I35" s="30"/>
      <c r="J35" s="30"/>
      <c r="K35" s="31"/>
      <c r="L35" s="38"/>
      <c r="M35" s="31"/>
      <c r="N35" s="30"/>
    </row>
    <row r="36" spans="2:14" ht="12.75">
      <c r="B36" s="30"/>
      <c r="C36" s="30"/>
      <c r="D36" s="30"/>
      <c r="E36" s="38"/>
      <c r="F36" s="30"/>
      <c r="G36" s="30"/>
      <c r="H36" s="30"/>
      <c r="I36" s="30"/>
      <c r="J36" s="30"/>
      <c r="K36" s="31"/>
      <c r="L36" s="38"/>
      <c r="M36" s="31"/>
      <c r="N36" s="26"/>
    </row>
    <row r="37" spans="2:14" ht="12.75">
      <c r="B37" s="30"/>
      <c r="C37" s="30"/>
      <c r="D37" s="30"/>
      <c r="E37" s="38"/>
      <c r="F37" s="30"/>
      <c r="G37" s="30"/>
      <c r="H37" s="30"/>
      <c r="I37" s="30"/>
      <c r="J37" s="30"/>
      <c r="K37" s="31"/>
      <c r="L37" s="38"/>
      <c r="M37" s="31"/>
      <c r="N37" s="30"/>
    </row>
    <row r="38" spans="2:14" ht="12.75">
      <c r="B38" s="38"/>
      <c r="C38" s="38"/>
      <c r="D38" s="38"/>
      <c r="E38" s="38"/>
      <c r="F38" s="30"/>
      <c r="G38" s="30"/>
      <c r="H38" s="30"/>
      <c r="I38" s="30"/>
      <c r="J38" s="30"/>
      <c r="K38" s="31"/>
      <c r="L38" s="38"/>
      <c r="M38" s="31"/>
      <c r="N38" s="30"/>
    </row>
    <row r="39" spans="2:14" ht="12.75">
      <c r="B39" s="30"/>
      <c r="C39" s="30"/>
      <c r="D39" s="30"/>
      <c r="E39" s="38"/>
      <c r="F39" s="30"/>
      <c r="G39" s="30"/>
      <c r="H39" s="30"/>
      <c r="I39" s="30"/>
      <c r="J39" s="30"/>
      <c r="K39" s="31"/>
      <c r="L39" s="38"/>
      <c r="M39" s="31"/>
      <c r="N39" s="26"/>
    </row>
    <row r="40" spans="11:13" ht="12.75">
      <c r="K40" s="1"/>
      <c r="M40" s="1"/>
    </row>
    <row r="41" spans="11:13" ht="12.75">
      <c r="K41" s="1"/>
      <c r="M41" s="1"/>
    </row>
    <row r="42" spans="11:13" ht="12.75">
      <c r="K42" s="1"/>
      <c r="M42" s="1"/>
    </row>
    <row r="43" spans="11:13" ht="12.75">
      <c r="K43" s="1"/>
      <c r="M43" s="1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6.8515625" style="0" customWidth="1"/>
    <col min="3" max="3" width="20.00390625" style="0" customWidth="1"/>
    <col min="4" max="4" width="11.00390625" style="0" customWidth="1"/>
    <col min="5" max="5" width="7.421875" style="0" customWidth="1"/>
    <col min="6" max="6" width="9.140625" style="0" customWidth="1"/>
    <col min="7" max="7" width="6.00390625" style="0" customWidth="1"/>
    <col min="8" max="8" width="6.57421875" style="0" customWidth="1"/>
    <col min="9" max="9" width="9.28125" style="0" hidden="1" customWidth="1"/>
    <col min="10" max="10" width="7.8515625" style="0" customWidth="1"/>
    <col min="11" max="11" width="9.140625" style="0" customWidth="1"/>
    <col min="12" max="12" width="5.00390625" style="0" customWidth="1"/>
  </cols>
  <sheetData>
    <row r="1" ht="20.25">
      <c r="A1" s="5" t="s">
        <v>394</v>
      </c>
    </row>
    <row r="3" spans="2:17" s="30" customFormat="1" ht="12.75">
      <c r="B3"/>
      <c r="C3" s="38"/>
      <c r="D3" s="38"/>
      <c r="E3" s="38"/>
      <c r="G3" s="26"/>
      <c r="K3" s="31"/>
      <c r="L3" s="38"/>
      <c r="M3" s="31"/>
      <c r="N3" s="26"/>
      <c r="P3" s="33"/>
      <c r="Q3" s="29"/>
    </row>
    <row r="4" spans="2:17" s="30" customFormat="1" ht="12.75">
      <c r="B4" s="38"/>
      <c r="C4" s="38"/>
      <c r="D4" s="38"/>
      <c r="E4" s="38"/>
      <c r="G4" s="38"/>
      <c r="K4" s="31"/>
      <c r="L4" s="38"/>
      <c r="M4" s="31"/>
      <c r="N4" s="26"/>
      <c r="P4" s="33"/>
      <c r="Q4" s="29"/>
    </row>
    <row r="5" spans="4:17" s="30" customFormat="1" ht="12.75">
      <c r="D5"/>
      <c r="E5" s="38"/>
      <c r="G5" s="26"/>
      <c r="K5" s="31"/>
      <c r="L5" s="38"/>
      <c r="M5" s="31"/>
      <c r="N5" s="26"/>
      <c r="P5" s="33"/>
      <c r="Q5" s="29"/>
    </row>
    <row r="6" spans="5:14" s="30" customFormat="1" ht="12.75">
      <c r="E6" s="38"/>
      <c r="K6" s="31"/>
      <c r="L6" s="38"/>
      <c r="M6" s="31"/>
      <c r="N6" s="26"/>
    </row>
    <row r="7" spans="5:17" s="30" customFormat="1" ht="12.75">
      <c r="E7" s="38"/>
      <c r="K7" s="31"/>
      <c r="L7" s="38"/>
      <c r="M7" s="31"/>
      <c r="P7" s="33"/>
      <c r="Q7" s="29"/>
    </row>
    <row r="8" spans="5:15" s="30" customFormat="1" ht="12.75">
      <c r="E8" s="38"/>
      <c r="K8" s="31"/>
      <c r="L8" s="38"/>
      <c r="M8" s="31"/>
      <c r="O8" s="32"/>
    </row>
    <row r="9" spans="2:17" s="30" customFormat="1" ht="12.75">
      <c r="B9" s="26"/>
      <c r="C9" s="26"/>
      <c r="D9"/>
      <c r="E9" s="26"/>
      <c r="G9" s="26"/>
      <c r="H9" s="26"/>
      <c r="I9" s="26"/>
      <c r="J9" s="26"/>
      <c r="K9" s="27"/>
      <c r="L9" s="38"/>
      <c r="M9" s="27"/>
      <c r="P9" s="33"/>
      <c r="Q9" s="29"/>
    </row>
    <row r="10" spans="5:13" s="30" customFormat="1" ht="12.75">
      <c r="E10" s="38"/>
      <c r="K10" s="31"/>
      <c r="L10" s="38"/>
      <c r="M10" s="31"/>
    </row>
    <row r="11" spans="2:13" s="30" customFormat="1" ht="12.75">
      <c r="B11" s="38"/>
      <c r="C11" s="38"/>
      <c r="D11" s="38"/>
      <c r="E11" s="38"/>
      <c r="G11" s="26"/>
      <c r="K11" s="31"/>
      <c r="L11" s="38"/>
      <c r="M11" s="31"/>
    </row>
    <row r="12" spans="3:17" s="30" customFormat="1" ht="12.75">
      <c r="C12" s="38"/>
      <c r="D12" s="38"/>
      <c r="E12" s="38"/>
      <c r="K12" s="31"/>
      <c r="L12" s="38"/>
      <c r="M12" s="31"/>
      <c r="P12" s="33"/>
      <c r="Q12" s="29"/>
    </row>
    <row r="13" spans="5:13" s="30" customFormat="1" ht="12.75">
      <c r="E13" s="38"/>
      <c r="K13" s="31"/>
      <c r="L13" s="38"/>
      <c r="M13" s="31"/>
    </row>
    <row r="14" spans="5:13" s="30" customFormat="1" ht="12.75">
      <c r="E14" s="38"/>
      <c r="K14" s="31"/>
      <c r="L14" s="38"/>
      <c r="M14" s="31"/>
    </row>
    <row r="15" spans="5:17" s="30" customFormat="1" ht="12.75">
      <c r="E15" s="38"/>
      <c r="K15" s="31"/>
      <c r="L15" s="38"/>
      <c r="M15" s="31"/>
      <c r="P15" s="33"/>
      <c r="Q15" s="29"/>
    </row>
    <row r="16" spans="5:15" s="30" customFormat="1" ht="12.75">
      <c r="E16" s="38"/>
      <c r="K16" s="31"/>
      <c r="L16" s="38"/>
      <c r="M16" s="31"/>
      <c r="O16" s="32"/>
    </row>
    <row r="17" spans="5:13" s="30" customFormat="1" ht="12.75">
      <c r="E17" s="38"/>
      <c r="G17" s="38"/>
      <c r="K17" s="31"/>
      <c r="L17" s="38"/>
      <c r="M17" s="31"/>
    </row>
    <row r="18" spans="3:13" s="30" customFormat="1" ht="12.75">
      <c r="C18" s="42"/>
      <c r="E18" s="38"/>
      <c r="K18" s="31"/>
      <c r="L18" s="38"/>
      <c r="M18" s="31"/>
    </row>
    <row r="19" spans="5:13" s="30" customFormat="1" ht="12.75">
      <c r="E19" s="38"/>
      <c r="K19" s="31"/>
      <c r="L19" s="38"/>
      <c r="M19" s="31"/>
    </row>
    <row r="20" spans="5:13" s="30" customFormat="1" ht="12.75">
      <c r="E20" s="38"/>
      <c r="K20" s="31"/>
      <c r="L20" s="38"/>
      <c r="M20" s="31"/>
    </row>
    <row r="21" spans="5:13" s="30" customFormat="1" ht="12.75">
      <c r="E21" s="38"/>
      <c r="G21" s="38"/>
      <c r="K21" s="31"/>
      <c r="L21" s="38"/>
      <c r="M21" s="31"/>
    </row>
    <row r="22" spans="5:13" s="30" customFormat="1" ht="12.75">
      <c r="E22" s="38"/>
      <c r="K22" s="31"/>
      <c r="M22" s="31"/>
    </row>
    <row r="23" spans="2:13" s="30" customFormat="1" ht="12.75">
      <c r="B23" s="38"/>
      <c r="C23" s="38"/>
      <c r="D23" s="38"/>
      <c r="E23" s="38"/>
      <c r="K23" s="31"/>
      <c r="L23" s="38"/>
      <c r="M23" s="31"/>
    </row>
    <row r="24" spans="1:14" s="26" customFormat="1" ht="12.75">
      <c r="A24" s="30"/>
      <c r="B24" s="30"/>
      <c r="C24" s="30"/>
      <c r="D24" s="30"/>
      <c r="E24" s="38"/>
      <c r="F24" s="30"/>
      <c r="G24" s="30"/>
      <c r="H24" s="30"/>
      <c r="I24" s="30"/>
      <c r="J24" s="30"/>
      <c r="K24" s="31"/>
      <c r="L24" s="38"/>
      <c r="M24" s="31"/>
      <c r="N24" s="30"/>
    </row>
    <row r="25" spans="5:13" s="30" customFormat="1" ht="12.75">
      <c r="E25" s="38"/>
      <c r="G25" s="26"/>
      <c r="K25" s="31"/>
      <c r="L25" s="38"/>
      <c r="M25" s="31"/>
    </row>
    <row r="26" spans="5:13" s="30" customFormat="1" ht="12.75">
      <c r="E26" s="38"/>
      <c r="K26" s="31"/>
      <c r="L26" s="38"/>
      <c r="M26" s="31"/>
    </row>
    <row r="27" spans="5:13" s="30" customFormat="1" ht="12.75">
      <c r="E27" s="38"/>
      <c r="G27" s="26"/>
      <c r="K27" s="31"/>
      <c r="L27" s="38"/>
      <c r="M27" s="31"/>
    </row>
    <row r="28" spans="1:14" s="26" customFormat="1" ht="12.75">
      <c r="A28" s="30"/>
      <c r="B28" s="30"/>
      <c r="C28" s="30"/>
      <c r="D28" s="30"/>
      <c r="E28" s="38"/>
      <c r="F28" s="30"/>
      <c r="G28" s="30"/>
      <c r="H28" s="30"/>
      <c r="I28" s="30"/>
      <c r="J28" s="30"/>
      <c r="K28" s="31"/>
      <c r="L28" s="38"/>
      <c r="M28" s="31"/>
      <c r="N28" s="30"/>
    </row>
    <row r="29" spans="5:17" s="30" customFormat="1" ht="12.75">
      <c r="E29" s="38"/>
      <c r="K29" s="31"/>
      <c r="L29" s="38"/>
      <c r="M29" s="31"/>
      <c r="O29" s="34"/>
      <c r="P29" s="33"/>
      <c r="Q29" s="29"/>
    </row>
    <row r="30" spans="5:13" s="30" customFormat="1" ht="12.75">
      <c r="E30" s="38"/>
      <c r="K30" s="31"/>
      <c r="L30" s="38"/>
      <c r="M30" s="31"/>
    </row>
    <row r="31" spans="5:13" s="30" customFormat="1" ht="12.75">
      <c r="E31" s="38"/>
      <c r="K31" s="31"/>
      <c r="L31" s="38"/>
      <c r="M31" s="31"/>
    </row>
    <row r="32" spans="5:13" s="30" customFormat="1" ht="12.75">
      <c r="E32" s="38"/>
      <c r="K32" s="31"/>
      <c r="L32" s="38"/>
      <c r="M32" s="31"/>
    </row>
    <row r="33" spans="5:13" s="30" customFormat="1" ht="12.75">
      <c r="E33" s="38"/>
      <c r="K33" s="31"/>
      <c r="L33" s="38"/>
      <c r="M33" s="31"/>
    </row>
    <row r="34" spans="2:13" s="30" customFormat="1" ht="12.75">
      <c r="B34" s="38"/>
      <c r="C34" s="38"/>
      <c r="D34" s="38"/>
      <c r="E34" s="38"/>
      <c r="K34" s="31"/>
      <c r="L34" s="38"/>
      <c r="M34" s="31"/>
    </row>
    <row r="35" spans="5:13" s="30" customFormat="1" ht="12.75">
      <c r="E35" s="38"/>
      <c r="K35" s="31"/>
      <c r="L35" s="38"/>
      <c r="M35" s="31"/>
    </row>
    <row r="36" spans="5:13" s="30" customFormat="1" ht="12.75">
      <c r="E36" s="38"/>
      <c r="K36" s="31"/>
      <c r="L36" s="38"/>
      <c r="M36" s="31"/>
    </row>
    <row r="37" spans="11:17" s="30" customFormat="1" ht="12.75">
      <c r="K37" s="31"/>
      <c r="L37" s="38"/>
      <c r="M37" s="31"/>
      <c r="P37" s="33"/>
      <c r="Q37" s="29"/>
    </row>
    <row r="38" spans="5:13" s="30" customFormat="1" ht="12.75">
      <c r="E38" s="38"/>
      <c r="K38" s="31"/>
      <c r="L38" s="38"/>
      <c r="M38" s="31"/>
    </row>
    <row r="39" spans="5:14" s="30" customFormat="1" ht="12.75">
      <c r="E39" s="38"/>
      <c r="K39" s="31"/>
      <c r="L39" s="38"/>
      <c r="M39" s="31"/>
      <c r="N39" s="26"/>
    </row>
    <row r="40" spans="11:13" s="30" customFormat="1" ht="12.75">
      <c r="K40" s="31"/>
      <c r="L40" s="38"/>
      <c r="M40" s="31"/>
    </row>
    <row r="41" spans="2:13" s="30" customFormat="1" ht="12.75">
      <c r="B41" s="38"/>
      <c r="C41" s="38"/>
      <c r="D41" s="38"/>
      <c r="E41" s="38"/>
      <c r="K41" s="31"/>
      <c r="L41" s="38"/>
      <c r="M41" s="31"/>
    </row>
    <row r="42" spans="5:13" s="30" customFormat="1" ht="12.75">
      <c r="E42" s="38"/>
      <c r="K42" s="31"/>
      <c r="L42" s="38"/>
      <c r="M42" s="31"/>
    </row>
    <row r="43" spans="5:13" s="30" customFormat="1" ht="12.75">
      <c r="E43" s="38"/>
      <c r="K43" s="31"/>
      <c r="L43" s="38"/>
      <c r="M43" s="31"/>
    </row>
    <row r="44" spans="11:13" s="30" customFormat="1" ht="12.75">
      <c r="K44" s="31"/>
      <c r="L44" s="38"/>
      <c r="M44" s="31"/>
    </row>
    <row r="45" spans="7:13" s="30" customFormat="1" ht="12.75">
      <c r="G45" s="26"/>
      <c r="K45" s="31"/>
      <c r="L45" s="38"/>
      <c r="M45" s="31"/>
    </row>
    <row r="46" spans="5:13" s="30" customFormat="1" ht="12.75">
      <c r="E46" s="38"/>
      <c r="K46" s="31"/>
      <c r="L46" s="38"/>
      <c r="M46" s="31"/>
    </row>
    <row r="47" spans="2:13" s="30" customFormat="1" ht="12.75">
      <c r="B47" s="26"/>
      <c r="C47" s="26"/>
      <c r="D47" s="26"/>
      <c r="E47" s="38"/>
      <c r="G47" s="26"/>
      <c r="H47" s="26"/>
      <c r="I47" s="26"/>
      <c r="J47" s="26"/>
      <c r="K47" s="27"/>
      <c r="L47" s="38"/>
      <c r="M47" s="27"/>
    </row>
    <row r="48" spans="5:13" s="30" customFormat="1" ht="12.75">
      <c r="E48" s="38"/>
      <c r="K48" s="31"/>
      <c r="L48" s="38"/>
      <c r="M48" s="31"/>
    </row>
    <row r="49" spans="2:13" s="30" customFormat="1" ht="12.75">
      <c r="B49" s="38"/>
      <c r="C49" s="38"/>
      <c r="D49" s="38"/>
      <c r="E49" s="38"/>
      <c r="G49" s="38"/>
      <c r="J49" s="26"/>
      <c r="K49" s="31"/>
      <c r="L49" s="38"/>
      <c r="M49" s="31"/>
    </row>
    <row r="50" spans="4:15" s="30" customFormat="1" ht="12.75">
      <c r="D50"/>
      <c r="E50" s="38"/>
      <c r="K50" s="31"/>
      <c r="L50" s="38"/>
      <c r="M50" s="31"/>
      <c r="O50" s="32"/>
    </row>
    <row r="51" spans="5:13" s="30" customFormat="1" ht="12.75">
      <c r="E51" s="38"/>
      <c r="K51" s="31"/>
      <c r="L51" s="38"/>
      <c r="M51" s="31"/>
    </row>
    <row r="52" spans="5:15" s="30" customFormat="1" ht="12.75">
      <c r="E52" s="38"/>
      <c r="K52" s="31"/>
      <c r="L52" s="38"/>
      <c r="M52" s="31"/>
      <c r="O52" s="32"/>
    </row>
    <row r="53" spans="5:17" s="30" customFormat="1" ht="12.75">
      <c r="E53" s="38"/>
      <c r="K53" s="31"/>
      <c r="L53" s="38"/>
      <c r="M53" s="31"/>
      <c r="P53" s="33"/>
      <c r="Q53" s="29"/>
    </row>
    <row r="54" spans="5:13" s="30" customFormat="1" ht="12.75">
      <c r="E54" s="38"/>
      <c r="K54" s="31"/>
      <c r="L54" s="38"/>
      <c r="M54" s="31"/>
    </row>
    <row r="55" spans="2:13" s="30" customFormat="1" ht="12.75">
      <c r="B55" s="38"/>
      <c r="C55" s="38"/>
      <c r="D55" s="38"/>
      <c r="E55" s="38"/>
      <c r="G55" s="38"/>
      <c r="J55" s="26"/>
      <c r="K55" s="31"/>
      <c r="L55" s="38"/>
      <c r="M55" s="31"/>
    </row>
    <row r="56" spans="5:13" s="30" customFormat="1" ht="12.75">
      <c r="E56" s="38"/>
      <c r="K56" s="31"/>
      <c r="L56" s="38"/>
      <c r="M56" s="31"/>
    </row>
    <row r="57" spans="5:13" s="30" customFormat="1" ht="12.75">
      <c r="E57" s="38"/>
      <c r="K57" s="31"/>
      <c r="L57" s="38"/>
      <c r="M57" s="31"/>
    </row>
    <row r="58" spans="5:13" s="30" customFormat="1" ht="12.75">
      <c r="E58" s="38"/>
      <c r="K58" s="31"/>
      <c r="L58" s="38"/>
      <c r="M58" s="31"/>
    </row>
    <row r="59" spans="5:15" s="30" customFormat="1" ht="12.75">
      <c r="E59" s="38"/>
      <c r="K59" s="31"/>
      <c r="L59" s="38"/>
      <c r="M59" s="31"/>
      <c r="O59" s="32"/>
    </row>
    <row r="60" spans="5:13" s="30" customFormat="1" ht="12.75">
      <c r="E60" s="38"/>
      <c r="G60" s="26"/>
      <c r="K60" s="31"/>
      <c r="L60" s="38"/>
      <c r="M60" s="31"/>
    </row>
    <row r="61" spans="2:15" s="30" customFormat="1" ht="12.75">
      <c r="B61" s="38"/>
      <c r="C61" s="38"/>
      <c r="D61" s="38"/>
      <c r="E61" s="38"/>
      <c r="K61" s="31"/>
      <c r="L61" s="38"/>
      <c r="M61" s="31"/>
      <c r="O61" s="32"/>
    </row>
    <row r="62" spans="4:15" s="30" customFormat="1" ht="12.75">
      <c r="D62"/>
      <c r="E62" s="38"/>
      <c r="K62" s="31"/>
      <c r="L62" s="38"/>
      <c r="M62" s="31"/>
      <c r="O62" s="32"/>
    </row>
    <row r="63" spans="5:15" s="30" customFormat="1" ht="12.75">
      <c r="E63" s="38"/>
      <c r="K63" s="31"/>
      <c r="L63" s="38"/>
      <c r="M63" s="31"/>
      <c r="O63" s="32"/>
    </row>
    <row r="64" spans="5:13" s="30" customFormat="1" ht="12.75">
      <c r="E64" s="38"/>
      <c r="K64" s="31"/>
      <c r="L64" s="38"/>
      <c r="M64" s="31"/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Lillian Larsen</cp:lastModifiedBy>
  <cp:lastPrinted>2009-11-04T20:54:38Z</cp:lastPrinted>
  <dcterms:created xsi:type="dcterms:W3CDTF">2006-10-16T15:46:55Z</dcterms:created>
  <dcterms:modified xsi:type="dcterms:W3CDTF">2009-11-04T20:55:07Z</dcterms:modified>
  <cp:category/>
  <cp:version/>
  <cp:contentType/>
  <cp:contentStatus/>
</cp:coreProperties>
</file>